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Akce\2023\P04123 - Rekonstrukce kotelny Gymnázium Broumov\DPS\3. ND\Rozpoče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Technologie kotelny" sheetId="3" r:id="rId3"/>
    <sheet name="03 - Elektroinstalace a MaR" sheetId="4" r:id="rId4"/>
    <sheet name="04 - Vedlejší rozpočtové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Stavební úpravy'!$C$123:$K$173</definedName>
    <definedName name="_xlnm.Print_Area" localSheetId="1">'01 - Stavební úpravy'!$C$4:$J$76,'01 - Stavební úpravy'!$C$82:$J$105,'01 - Stavební úpravy'!$C$111:$K$173</definedName>
    <definedName name="_xlnm.Print_Titles" localSheetId="1">'01 - Stavební úpravy'!$123:$123</definedName>
    <definedName name="_xlnm._FilterDatabase" localSheetId="2" hidden="1">'02 - Technologie kotelny'!$C$125:$K$416</definedName>
    <definedName name="_xlnm.Print_Area" localSheetId="2">'02 - Technologie kotelny'!$C$4:$J$76,'02 - Technologie kotelny'!$C$82:$J$107,'02 - Technologie kotelny'!$C$113:$K$416</definedName>
    <definedName name="_xlnm.Print_Titles" localSheetId="2">'02 - Technologie kotelny'!$125:$125</definedName>
    <definedName name="_xlnm._FilterDatabase" localSheetId="3" hidden="1">'03 - Elektroinstalace a MaR'!$C$120:$K$199</definedName>
    <definedName name="_xlnm.Print_Area" localSheetId="3">'03 - Elektroinstalace a MaR'!$C$4:$J$76,'03 - Elektroinstalace a MaR'!$C$82:$J$102,'03 - Elektroinstalace a MaR'!$C$108:$K$199</definedName>
    <definedName name="_xlnm.Print_Titles" localSheetId="3">'03 - Elektroinstalace a MaR'!$120:$120</definedName>
    <definedName name="_xlnm._FilterDatabase" localSheetId="4" hidden="1">'04 - Vedlejší rozpočtové ...'!$C$116:$K$138</definedName>
    <definedName name="_xlnm.Print_Area" localSheetId="4">'04 - Vedlejší rozpočtové ...'!$C$4:$J$76,'04 - Vedlejší rozpočtové ...'!$C$82:$J$98,'04 - Vedlejší rozpočtové ...'!$C$104:$K$138</definedName>
    <definedName name="_xlnm.Print_Titles" localSheetId="4">'04 - Vedlejší rozpočtové 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J118"/>
  <c r="F115"/>
  <c r="E113"/>
  <c r="J92"/>
  <c r="F89"/>
  <c r="E87"/>
  <c r="J21"/>
  <c r="E21"/>
  <c r="J117"/>
  <c r="J20"/>
  <c r="J18"/>
  <c r="E18"/>
  <c r="F118"/>
  <c r="J17"/>
  <c r="J15"/>
  <c r="E15"/>
  <c r="F117"/>
  <c r="J14"/>
  <c r="J12"/>
  <c r="J115"/>
  <c r="E7"/>
  <c r="E111"/>
  <c i="3" r="J37"/>
  <c r="J36"/>
  <c i="1" r="AY96"/>
  <c i="3" r="J35"/>
  <c i="1" r="AX96"/>
  <c i="3"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F120"/>
  <c r="E118"/>
  <c r="J92"/>
  <c r="F89"/>
  <c r="E87"/>
  <c r="J21"/>
  <c r="E21"/>
  <c r="J91"/>
  <c r="J20"/>
  <c r="J18"/>
  <c r="E18"/>
  <c r="F123"/>
  <c r="J17"/>
  <c r="J15"/>
  <c r="E15"/>
  <c r="F122"/>
  <c r="J14"/>
  <c r="J12"/>
  <c r="J120"/>
  <c r="E7"/>
  <c r="E116"/>
  <c i="2" r="J37"/>
  <c r="J36"/>
  <c i="1" r="AY95"/>
  <c i="2" r="J35"/>
  <c i="1" r="AX95"/>
  <c i="2"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T126"/>
  <c r="R127"/>
  <c r="R126"/>
  <c r="P127"/>
  <c r="P126"/>
  <c r="J121"/>
  <c r="F118"/>
  <c r="E116"/>
  <c r="J92"/>
  <c r="F89"/>
  <c r="E87"/>
  <c r="J21"/>
  <c r="E21"/>
  <c r="J120"/>
  <c r="J20"/>
  <c r="J18"/>
  <c r="E18"/>
  <c r="F92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J161"/>
  <c r="J151"/>
  <c r="J147"/>
  <c r="BK143"/>
  <c r="BK138"/>
  <c r="BK136"/>
  <c r="J134"/>
  <c r="J127"/>
  <c r="BK170"/>
  <c r="BK168"/>
  <c r="BK161"/>
  <c r="J157"/>
  <c r="J155"/>
  <c r="BK149"/>
  <c r="BK130"/>
  <c i="1" r="AS94"/>
  <c i="3" r="BK409"/>
  <c r="J407"/>
  <c r="J401"/>
  <c r="J397"/>
  <c r="BK393"/>
  <c r="J387"/>
  <c r="J382"/>
  <c r="J380"/>
  <c r="BK376"/>
  <c r="J374"/>
  <c r="J370"/>
  <c r="J366"/>
  <c r="BK362"/>
  <c r="J356"/>
  <c r="BK352"/>
  <c r="BK350"/>
  <c r="J348"/>
  <c r="BK344"/>
  <c r="BK340"/>
  <c r="BK338"/>
  <c r="J336"/>
  <c r="BK332"/>
  <c r="BK328"/>
  <c r="BK322"/>
  <c r="J320"/>
  <c r="BK316"/>
  <c r="J314"/>
  <c r="J312"/>
  <c r="BK308"/>
  <c r="J306"/>
  <c r="BK302"/>
  <c r="J297"/>
  <c r="J295"/>
  <c r="J293"/>
  <c r="BK289"/>
  <c r="BK285"/>
  <c r="J283"/>
  <c r="BK279"/>
  <c r="J277"/>
  <c r="J272"/>
  <c r="J270"/>
  <c r="BK266"/>
  <c r="J264"/>
  <c r="BK258"/>
  <c r="BK254"/>
  <c r="J250"/>
  <c r="J246"/>
  <c r="J244"/>
  <c r="J242"/>
  <c r="J238"/>
  <c r="J236"/>
  <c r="BK232"/>
  <c r="BK227"/>
  <c r="J225"/>
  <c r="BK220"/>
  <c r="J215"/>
  <c r="J211"/>
  <c r="J209"/>
  <c r="J204"/>
  <c r="BK200"/>
  <c r="BK194"/>
  <c r="J192"/>
  <c r="BK186"/>
  <c r="BK182"/>
  <c r="BK177"/>
  <c r="J175"/>
  <c r="J173"/>
  <c r="J169"/>
  <c r="J165"/>
  <c r="J158"/>
  <c r="BK154"/>
  <c r="J151"/>
  <c r="BK147"/>
  <c r="BK143"/>
  <c r="BK137"/>
  <c r="J131"/>
  <c r="BK397"/>
  <c r="BK391"/>
  <c r="J376"/>
  <c r="J362"/>
  <c r="BK356"/>
  <c r="BK346"/>
  <c r="J330"/>
  <c r="BK324"/>
  <c r="BK299"/>
  <c r="BK262"/>
  <c r="J254"/>
  <c r="J227"/>
  <c r="BK215"/>
  <c r="J200"/>
  <c r="BK192"/>
  <c r="J186"/>
  <c r="BK169"/>
  <c r="J163"/>
  <c r="BK158"/>
  <c r="J145"/>
  <c r="J139"/>
  <c r="J135"/>
  <c i="4" r="BK198"/>
  <c r="BK196"/>
  <c r="J194"/>
  <c r="J191"/>
  <c r="BK187"/>
  <c r="J185"/>
  <c r="J183"/>
  <c r="BK179"/>
  <c r="J176"/>
  <c r="J174"/>
  <c r="BK170"/>
  <c r="BK168"/>
  <c r="J166"/>
  <c r="J162"/>
  <c r="J160"/>
  <c r="J156"/>
  <c r="BK152"/>
  <c r="J149"/>
  <c r="BK145"/>
  <c r="J143"/>
  <c r="BK139"/>
  <c r="BK137"/>
  <c r="J135"/>
  <c r="BK131"/>
  <c r="J129"/>
  <c r="J127"/>
  <c i="5" r="BK136"/>
  <c r="J131"/>
  <c r="J127"/>
  <c r="J133"/>
  <c r="BK129"/>
  <c r="J125"/>
  <c r="J121"/>
  <c r="J119"/>
  <c i="2" r="J164"/>
  <c r="BK159"/>
  <c r="J149"/>
  <c r="BK147"/>
  <c r="BK145"/>
  <c r="J145"/>
  <c r="J143"/>
  <c r="BK141"/>
  <c r="J141"/>
  <c r="J138"/>
  <c r="J136"/>
  <c r="BK134"/>
  <c r="J132"/>
  <c r="J130"/>
  <c r="BK172"/>
  <c r="J172"/>
  <c r="J170"/>
  <c r="J168"/>
  <c r="BK164"/>
  <c r="J159"/>
  <c r="BK157"/>
  <c r="BK155"/>
  <c r="BK151"/>
  <c r="BK132"/>
  <c r="BK127"/>
  <c i="3" r="BK415"/>
  <c r="J415"/>
  <c r="BK413"/>
  <c r="J413"/>
  <c r="BK411"/>
  <c r="J411"/>
  <c r="J409"/>
  <c r="BK407"/>
  <c r="BK405"/>
  <c r="J405"/>
  <c r="BK403"/>
  <c r="J403"/>
  <c r="BK401"/>
  <c r="BK399"/>
  <c r="J399"/>
  <c r="J395"/>
  <c r="J391"/>
  <c r="BK389"/>
  <c r="BK387"/>
  <c r="BK385"/>
  <c r="BK382"/>
  <c r="BK380"/>
  <c r="BK378"/>
  <c r="J378"/>
  <c r="BK374"/>
  <c r="BK372"/>
  <c r="BK370"/>
  <c r="BK368"/>
  <c r="BK366"/>
  <c r="BK364"/>
  <c r="J364"/>
  <c r="J360"/>
  <c r="BK358"/>
  <c r="BK354"/>
  <c r="J352"/>
  <c r="J350"/>
  <c r="BK348"/>
  <c r="J346"/>
  <c r="BK342"/>
  <c r="J342"/>
  <c r="J340"/>
  <c r="J338"/>
  <c r="BK336"/>
  <c r="BK334"/>
  <c r="J334"/>
  <c r="J332"/>
  <c r="BK330"/>
  <c r="J326"/>
  <c r="J324"/>
  <c r="J322"/>
  <c r="BK320"/>
  <c r="BK318"/>
  <c r="J318"/>
  <c r="J316"/>
  <c r="BK314"/>
  <c r="BK312"/>
  <c r="BK310"/>
  <c r="J310"/>
  <c r="J308"/>
  <c r="BK306"/>
  <c r="BK304"/>
  <c r="J299"/>
  <c r="BK297"/>
  <c r="BK295"/>
  <c r="BK293"/>
  <c r="BK291"/>
  <c r="J291"/>
  <c r="BK287"/>
  <c r="J287"/>
  <c r="J285"/>
  <c r="BK283"/>
  <c r="J281"/>
  <c r="J279"/>
  <c r="BK277"/>
  <c r="BK275"/>
  <c r="J275"/>
  <c r="BK272"/>
  <c r="BK270"/>
  <c r="BK268"/>
  <c r="J268"/>
  <c r="J266"/>
  <c r="BK264"/>
  <c r="J262"/>
  <c r="BK260"/>
  <c r="J258"/>
  <c r="BK256"/>
  <c r="BK252"/>
  <c r="BK250"/>
  <c r="BK248"/>
  <c r="J248"/>
  <c r="BK246"/>
  <c r="BK244"/>
  <c r="BK242"/>
  <c r="BK240"/>
  <c r="J240"/>
  <c r="BK238"/>
  <c r="BK236"/>
  <c r="BK234"/>
  <c r="J234"/>
  <c r="BK230"/>
  <c r="J230"/>
  <c r="BK225"/>
  <c r="BK223"/>
  <c r="J223"/>
  <c r="BK217"/>
  <c r="BK213"/>
  <c r="J213"/>
  <c r="BK211"/>
  <c r="BK209"/>
  <c r="BK206"/>
  <c r="BK204"/>
  <c r="BK202"/>
  <c r="J202"/>
  <c r="J198"/>
  <c r="BK196"/>
  <c r="J194"/>
  <c r="J190"/>
  <c r="J188"/>
  <c r="BK184"/>
  <c r="BK180"/>
  <c r="J180"/>
  <c r="J177"/>
  <c r="BK175"/>
  <c r="BK173"/>
  <c r="BK171"/>
  <c r="J171"/>
  <c r="BK167"/>
  <c r="BK165"/>
  <c r="BK163"/>
  <c r="BK161"/>
  <c r="J156"/>
  <c r="J154"/>
  <c r="BK151"/>
  <c r="BK149"/>
  <c r="J149"/>
  <c r="J147"/>
  <c r="BK145"/>
  <c r="BK141"/>
  <c r="BK139"/>
  <c r="BK135"/>
  <c r="J133"/>
  <c r="BK129"/>
  <c r="BK395"/>
  <c r="J393"/>
  <c r="J389"/>
  <c r="J385"/>
  <c r="J372"/>
  <c r="J368"/>
  <c r="BK360"/>
  <c r="J358"/>
  <c r="J354"/>
  <c r="J344"/>
  <c r="J328"/>
  <c r="BK326"/>
  <c r="J304"/>
  <c r="J302"/>
  <c r="J289"/>
  <c r="BK281"/>
  <c r="J260"/>
  <c r="J256"/>
  <c r="J252"/>
  <c r="J232"/>
  <c r="J220"/>
  <c r="J217"/>
  <c r="J206"/>
  <c r="BK198"/>
  <c r="J196"/>
  <c r="BK190"/>
  <c r="BK188"/>
  <c r="J184"/>
  <c r="J182"/>
  <c r="J167"/>
  <c r="J161"/>
  <c r="BK156"/>
  <c r="J143"/>
  <c r="J141"/>
  <c r="J137"/>
  <c r="BK133"/>
  <c r="BK131"/>
  <c r="J129"/>
  <c i="4" r="J198"/>
  <c r="J196"/>
  <c r="BK194"/>
  <c r="BK191"/>
  <c r="BK189"/>
  <c r="J189"/>
  <c r="J187"/>
  <c r="BK185"/>
  <c r="BK183"/>
  <c r="BK181"/>
  <c r="J181"/>
  <c r="J179"/>
  <c r="BK176"/>
  <c r="BK174"/>
  <c r="BK172"/>
  <c r="J172"/>
  <c r="J170"/>
  <c r="J168"/>
  <c r="BK166"/>
  <c r="BK164"/>
  <c r="J164"/>
  <c r="BK162"/>
  <c r="BK160"/>
  <c r="BK158"/>
  <c r="J158"/>
  <c r="BK156"/>
  <c r="BK154"/>
  <c r="J154"/>
  <c r="J152"/>
  <c r="BK149"/>
  <c r="BK147"/>
  <c r="J147"/>
  <c r="J145"/>
  <c r="BK143"/>
  <c r="BK141"/>
  <c r="J141"/>
  <c r="J139"/>
  <c r="J137"/>
  <c r="BK135"/>
  <c r="BK133"/>
  <c r="J133"/>
  <c r="J131"/>
  <c r="BK129"/>
  <c r="BK127"/>
  <c r="BK123"/>
  <c r="J123"/>
  <c i="5" r="J136"/>
  <c r="BK133"/>
  <c r="J129"/>
  <c r="BK125"/>
  <c r="BK131"/>
  <c r="BK127"/>
  <c r="BK123"/>
  <c r="J123"/>
  <c r="BK121"/>
  <c r="BK119"/>
  <c i="2" l="1" r="P129"/>
  <c r="P125"/>
  <c r="P124"/>
  <c i="1" r="AU95"/>
  <c i="2" r="T129"/>
  <c r="T125"/>
  <c r="T124"/>
  <c r="BK140"/>
  <c r="J140"/>
  <c r="J100"/>
  <c r="R140"/>
  <c r="BK154"/>
  <c r="J154"/>
  <c r="J101"/>
  <c r="P154"/>
  <c r="T154"/>
  <c r="BK167"/>
  <c r="J167"/>
  <c r="J104"/>
  <c r="T167"/>
  <c r="T166"/>
  <c i="3" r="BK128"/>
  <c r="J128"/>
  <c r="J98"/>
  <c r="P128"/>
  <c r="T128"/>
  <c r="P153"/>
  <c r="R153"/>
  <c r="T153"/>
  <c r="P160"/>
  <c r="R160"/>
  <c r="BK179"/>
  <c r="J179"/>
  <c r="J101"/>
  <c r="R179"/>
  <c r="BK208"/>
  <c r="J208"/>
  <c r="J102"/>
  <c r="P208"/>
  <c r="BK229"/>
  <c r="J229"/>
  <c r="J103"/>
  <c r="P229"/>
  <c r="T229"/>
  <c r="BK274"/>
  <c r="J274"/>
  <c r="J104"/>
  <c r="P274"/>
  <c r="R274"/>
  <c r="T274"/>
  <c r="P301"/>
  <c r="T301"/>
  <c r="P384"/>
  <c r="T384"/>
  <c i="4" r="BK126"/>
  <c r="J126"/>
  <c r="J98"/>
  <c r="R126"/>
  <c r="R121"/>
  <c r="T126"/>
  <c r="T121"/>
  <c r="P151"/>
  <c r="T151"/>
  <c r="BK178"/>
  <c r="J178"/>
  <c r="J100"/>
  <c r="R178"/>
  <c r="BK193"/>
  <c r="J193"/>
  <c r="J101"/>
  <c r="R193"/>
  <c i="2" r="BK129"/>
  <c r="J129"/>
  <c r="J99"/>
  <c r="R129"/>
  <c r="R125"/>
  <c r="P140"/>
  <c r="T140"/>
  <c r="R154"/>
  <c r="P167"/>
  <c r="P166"/>
  <c r="R167"/>
  <c r="R166"/>
  <c i="3" r="R128"/>
  <c r="BK153"/>
  <c r="J153"/>
  <c r="J99"/>
  <c r="BK160"/>
  <c r="J160"/>
  <c r="J100"/>
  <c r="T160"/>
  <c r="P179"/>
  <c r="T179"/>
  <c r="R208"/>
  <c r="T208"/>
  <c r="R229"/>
  <c r="BK301"/>
  <c r="J301"/>
  <c r="J105"/>
  <c r="R301"/>
  <c r="BK384"/>
  <c r="J384"/>
  <c r="J106"/>
  <c r="R384"/>
  <c i="4" r="P126"/>
  <c r="P121"/>
  <c i="1" r="AU97"/>
  <c i="4" r="BK151"/>
  <c r="J151"/>
  <c r="J99"/>
  <c r="R151"/>
  <c r="P178"/>
  <c r="T178"/>
  <c r="P193"/>
  <c r="T193"/>
  <c i="5" r="BK118"/>
  <c r="J118"/>
  <c r="J97"/>
  <c r="P118"/>
  <c r="P117"/>
  <c i="1" r="AU98"/>
  <c i="5" r="R118"/>
  <c r="R117"/>
  <c r="T118"/>
  <c r="T117"/>
  <c i="2" r="BK126"/>
  <c r="J126"/>
  <c r="J98"/>
  <c i="4" r="BK122"/>
  <c r="J122"/>
  <c r="J97"/>
  <c i="2" r="BK163"/>
  <c r="J163"/>
  <c r="J102"/>
  <c i="5" r="E85"/>
  <c r="J89"/>
  <c r="F91"/>
  <c r="J91"/>
  <c r="F92"/>
  <c r="BE119"/>
  <c r="BE123"/>
  <c r="BE125"/>
  <c r="BE127"/>
  <c r="BE129"/>
  <c r="BE131"/>
  <c r="BE133"/>
  <c r="BE136"/>
  <c r="BE121"/>
  <c i="4" r="E85"/>
  <c r="J89"/>
  <c r="F91"/>
  <c r="J91"/>
  <c r="F92"/>
  <c r="BE123"/>
  <c r="BE127"/>
  <c r="BE129"/>
  <c r="BE131"/>
  <c r="BE133"/>
  <c r="BE135"/>
  <c r="BE137"/>
  <c r="BE139"/>
  <c r="BE141"/>
  <c r="BE143"/>
  <c r="BE145"/>
  <c r="BE147"/>
  <c r="BE149"/>
  <c r="BE152"/>
  <c r="BE154"/>
  <c r="BE156"/>
  <c r="BE158"/>
  <c r="BE160"/>
  <c r="BE162"/>
  <c r="BE164"/>
  <c r="BE166"/>
  <c r="BE168"/>
  <c r="BE170"/>
  <c r="BE172"/>
  <c r="BE174"/>
  <c r="BE176"/>
  <c r="BE179"/>
  <c r="BE181"/>
  <c r="BE183"/>
  <c r="BE185"/>
  <c r="BE187"/>
  <c r="BE189"/>
  <c r="BE191"/>
  <c r="BE194"/>
  <c r="BE196"/>
  <c r="BE198"/>
  <c i="3" r="F91"/>
  <c r="J122"/>
  <c r="BE147"/>
  <c r="BE149"/>
  <c r="BE151"/>
  <c r="BE154"/>
  <c r="BE171"/>
  <c r="BE173"/>
  <c r="BE177"/>
  <c r="BE194"/>
  <c r="BE202"/>
  <c r="BE209"/>
  <c r="BE223"/>
  <c r="BE230"/>
  <c r="BE236"/>
  <c r="BE238"/>
  <c r="BE242"/>
  <c r="BE248"/>
  <c r="BE264"/>
  <c r="BE266"/>
  <c r="BE268"/>
  <c r="BE270"/>
  <c r="BE272"/>
  <c r="BE275"/>
  <c r="BE283"/>
  <c r="BE285"/>
  <c r="BE293"/>
  <c r="BE295"/>
  <c r="BE310"/>
  <c r="BE312"/>
  <c r="BE316"/>
  <c r="BE318"/>
  <c r="BE320"/>
  <c r="BE332"/>
  <c r="BE342"/>
  <c r="BE348"/>
  <c r="BE350"/>
  <c r="BE352"/>
  <c r="BE364"/>
  <c r="BE366"/>
  <c r="BE370"/>
  <c r="BE374"/>
  <c r="BE378"/>
  <c r="BE380"/>
  <c r="BE387"/>
  <c r="BE399"/>
  <c r="BE401"/>
  <c r="BE403"/>
  <c r="E85"/>
  <c r="J89"/>
  <c r="F92"/>
  <c r="BE129"/>
  <c r="BE131"/>
  <c r="BE133"/>
  <c r="BE135"/>
  <c r="BE137"/>
  <c r="BE139"/>
  <c r="BE141"/>
  <c r="BE143"/>
  <c r="BE145"/>
  <c r="BE156"/>
  <c r="BE158"/>
  <c r="BE161"/>
  <c r="BE163"/>
  <c r="BE165"/>
  <c r="BE167"/>
  <c r="BE169"/>
  <c r="BE175"/>
  <c r="BE180"/>
  <c r="BE182"/>
  <c r="BE184"/>
  <c r="BE186"/>
  <c r="BE188"/>
  <c r="BE190"/>
  <c r="BE192"/>
  <c r="BE196"/>
  <c r="BE198"/>
  <c r="BE200"/>
  <c r="BE204"/>
  <c r="BE206"/>
  <c r="BE211"/>
  <c r="BE213"/>
  <c r="BE215"/>
  <c r="BE217"/>
  <c r="BE220"/>
  <c r="BE225"/>
  <c r="BE227"/>
  <c r="BE232"/>
  <c r="BE234"/>
  <c r="BE240"/>
  <c r="BE244"/>
  <c r="BE246"/>
  <c r="BE250"/>
  <c r="BE252"/>
  <c r="BE254"/>
  <c r="BE256"/>
  <c r="BE258"/>
  <c r="BE260"/>
  <c r="BE262"/>
  <c r="BE277"/>
  <c r="BE279"/>
  <c r="BE281"/>
  <c r="BE287"/>
  <c r="BE289"/>
  <c r="BE291"/>
  <c r="BE297"/>
  <c r="BE299"/>
  <c r="BE302"/>
  <c r="BE304"/>
  <c r="BE306"/>
  <c r="BE308"/>
  <c r="BE314"/>
  <c r="BE322"/>
  <c r="BE324"/>
  <c r="BE326"/>
  <c r="BE328"/>
  <c r="BE330"/>
  <c r="BE334"/>
  <c r="BE336"/>
  <c r="BE338"/>
  <c r="BE340"/>
  <c r="BE344"/>
  <c r="BE346"/>
  <c r="BE354"/>
  <c r="BE356"/>
  <c r="BE358"/>
  <c r="BE360"/>
  <c r="BE362"/>
  <c r="BE368"/>
  <c r="BE372"/>
  <c r="BE376"/>
  <c r="BE382"/>
  <c r="BE385"/>
  <c r="BE389"/>
  <c r="BE391"/>
  <c r="BE393"/>
  <c r="BE395"/>
  <c r="BE397"/>
  <c r="BE405"/>
  <c r="BE407"/>
  <c r="BE409"/>
  <c r="BE411"/>
  <c r="BE413"/>
  <c r="BE415"/>
  <c i="2" r="E85"/>
  <c r="J89"/>
  <c r="J91"/>
  <c r="F121"/>
  <c r="BE127"/>
  <c r="BE130"/>
  <c r="BE132"/>
  <c r="BE147"/>
  <c r="BE149"/>
  <c r="BE155"/>
  <c r="BE157"/>
  <c r="BE164"/>
  <c r="BE168"/>
  <c r="BE170"/>
  <c r="BE172"/>
  <c r="F91"/>
  <c r="BE134"/>
  <c r="BE136"/>
  <c r="BE138"/>
  <c r="BE141"/>
  <c r="BE143"/>
  <c r="BE145"/>
  <c r="BE151"/>
  <c r="BE159"/>
  <c r="BE161"/>
  <c r="F35"/>
  <c i="1" r="BB95"/>
  <c i="2" r="F37"/>
  <c i="1" r="BD95"/>
  <c i="3" r="F36"/>
  <c i="1" r="BC96"/>
  <c i="3" r="F34"/>
  <c i="1" r="BA96"/>
  <c i="3" r="F37"/>
  <c i="1" r="BD96"/>
  <c i="4" r="F37"/>
  <c i="1" r="BD97"/>
  <c i="5" r="J34"/>
  <c i="1" r="AW98"/>
  <c i="5" r="F37"/>
  <c i="1" r="BD98"/>
  <c i="2" r="F34"/>
  <c i="1" r="BA95"/>
  <c i="2" r="F36"/>
  <c i="1" r="BC95"/>
  <c i="2" r="J34"/>
  <c i="1" r="AW95"/>
  <c i="3" r="F35"/>
  <c i="1" r="BB96"/>
  <c i="3" r="J34"/>
  <c i="1" r="AW96"/>
  <c i="4" r="F34"/>
  <c i="1" r="BA97"/>
  <c i="4" r="J34"/>
  <c i="1" r="AW97"/>
  <c i="4" r="F35"/>
  <c i="1" r="BB97"/>
  <c i="4" r="F36"/>
  <c i="1" r="BC97"/>
  <c i="5" r="F34"/>
  <c i="1" r="BA98"/>
  <c i="5" r="F36"/>
  <c i="1" r="BC98"/>
  <c i="5" r="F35"/>
  <c i="1" r="BB98"/>
  <c i="3" l="1" r="T127"/>
  <c r="T126"/>
  <c r="R127"/>
  <c r="R126"/>
  <c i="2" r="R124"/>
  <c i="3" r="P127"/>
  <c r="P126"/>
  <c i="1" r="AU96"/>
  <c i="2" r="BK166"/>
  <c r="J166"/>
  <c r="J103"/>
  <c i="4" r="BK121"/>
  <c r="J121"/>
  <c r="J96"/>
  <c i="2" r="BK125"/>
  <c r="J125"/>
  <c r="J97"/>
  <c i="3" r="BK127"/>
  <c r="J127"/>
  <c r="J97"/>
  <c i="5" r="BK117"/>
  <c r="J117"/>
  <c r="J96"/>
  <c i="2" r="J33"/>
  <c i="1" r="AV95"/>
  <c r="AT95"/>
  <c i="3" r="J33"/>
  <c i="1" r="AV96"/>
  <c r="AT96"/>
  <c i="4" r="J33"/>
  <c i="1" r="AV97"/>
  <c r="AT97"/>
  <c i="5" r="J33"/>
  <c i="1" r="AV98"/>
  <c r="AT98"/>
  <c r="BD94"/>
  <c r="W33"/>
  <c r="BA94"/>
  <c r="W30"/>
  <c r="AU94"/>
  <c i="2" r="F33"/>
  <c i="1" r="AZ95"/>
  <c i="3" r="F33"/>
  <c i="1" r="AZ96"/>
  <c i="4" r="F33"/>
  <c i="1" r="AZ97"/>
  <c i="5" r="F33"/>
  <c i="1" r="AZ98"/>
  <c r="BC94"/>
  <c r="AY94"/>
  <c r="BB94"/>
  <c r="AX94"/>
  <c i="2" l="1" r="BK124"/>
  <c r="J124"/>
  <c r="J96"/>
  <c i="3" r="BK126"/>
  <c r="J126"/>
  <c r="J96"/>
  <c i="5" r="J30"/>
  <c i="1" r="AG98"/>
  <c i="4" r="J30"/>
  <c i="1" r="AG97"/>
  <c r="W31"/>
  <c r="W32"/>
  <c r="AW94"/>
  <c r="AK30"/>
  <c r="AZ94"/>
  <c r="AV94"/>
  <c r="AK29"/>
  <c i="4" l="1" r="J39"/>
  <c i="5" r="J39"/>
  <c i="1" r="AN97"/>
  <c r="AN98"/>
  <c i="3" r="J30"/>
  <c i="1" r="AG96"/>
  <c r="W29"/>
  <c i="2" r="J30"/>
  <c i="1" r="AG95"/>
  <c r="AT94"/>
  <c i="3" l="1" r="J39"/>
  <c i="2" r="J39"/>
  <c i="1" r="AN95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<sst xmlns="http://schemas.openxmlformats.org/spreadsheetml/2006/main">
  <si>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</si>
  <si>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</si>
  <si>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</si>
  <si>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</si>
  <si>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</si>
  <si>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{a33ec7bd-3f3b-4763-9922-195bc2f18c32}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</si>
  <si>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</si>
  <si>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</si>
  <si>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</si>
  <si>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</si>
  <si>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</si>
  <si>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</si>
  <si>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</si>
  <si>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</si>
  <si>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P04123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</si>
  <si>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</si>
  <si>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</si>
  <si>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Gymnázium Broumov</t>
  </si>
  <si>
    <t>KSO:</t>
  </si>
  <si>
    <t>CC-CZ:</t>
  </si>
  <si>
    <t>Místo:</t>
  </si>
  <si>
    <t>Broumov</t>
  </si>
  <si>
    <t>Datum:</t>
  </si>
  <si>
    <t>12. 4. 2024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</si>
  <si>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</si>
  <si>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</si>
  <si>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</si>
  <si>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</si>
  <si>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</si>
  <si>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</si>
  <si>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</si>
  <si>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</si>
  <si>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</si>
  <si>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27516741</t>
  </si>
  <si>
    <t>EVELIS, s.r.o.</t>
  </si>
  <si>
    <t>CZ27516741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</si>
  <si>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</si>
  <si>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</si>
  <si>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</si>
  <si>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</si>
  <si>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</si>
  <si>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</si>
  <si>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</si>
  <si>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</si>
  <si>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</si>
  <si>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</si>
  <si>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</si>
  <si>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</si>
  <si>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</si>
  <si>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</si>
  <si>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</si>
  <si>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</si>
  <si>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</si>
  <si>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</si>
  <si>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</si>
  <si>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</si>
  <si>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</si>
  <si>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</si>
  <si>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</si>
  <si>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</si>
  <si>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</si>
  <si>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</si>
  <si>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</si>
  <si>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</si>
  <si>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</si>
  <si>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</si>
  <si>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</si>
  <si>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</si>
  <si>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</si>
  <si>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</si>
  <si>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</si>
  <si>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</si>
  <si>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</si>
  <si>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</si>
  <si>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</si>
  <si>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</si>
  <si>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</si>
  <si>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</si>
  <si>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</si>
  <si>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</si>
  <si>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</si>
  <si>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</si>
  <si>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</si>
  <si>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</si>
  <si>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</si>
  <si>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</si>
  <si>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{b7de8ed6-32b9-4d02-a71b-64b686800742}</t>
  </si>
  <si>
    <t>2</t>
  </si>
  <si>
    <t>02</t>
  </si>
  <si>
    <t>Technologie kotelny</t>
  </si>
  <si>
    <t>{156a2390-c53c-41c8-b3d0-7171f53c0769}</t>
  </si>
  <si>
    <t>03</t>
  </si>
  <si>
    <t>Elektroinstalace a MaR</t>
  </si>
  <si>
    <t>{6efb8dbc-5d7e-406e-8bac-999b0cee7895}</t>
  </si>
  <si>
    <t>04</t>
  </si>
  <si>
    <t>Vedlejší rozpočtové náklady</t>
  </si>
  <si>
    <t>{4136173f-6159-414c-aac8-93b3cbba1f46}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</si>
  <si>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</si>
  <si>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</si>
  <si>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</si>
  <si>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</si>
  <si>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</si>
  <si>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</si>
  <si>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</si>
  <si>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</si>
  <si>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</si>
  <si>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</si>
  <si>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</si>
  <si>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</si>
  <si>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</si>
  <si>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</si>
  <si>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</si>
  <si>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</si>
  <si>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</si>
  <si>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</si>
  <si>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</si>
  <si>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</si>
  <si>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</si>
  <si>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</si>
  <si>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</si>
  <si>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</si>
  <si>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</si>
  <si>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</si>
  <si>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</si>
  <si>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</si>
  <si>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</si>
  <si>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</si>
  <si>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</si>
  <si>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</si>
  <si>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</si>
  <si>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</si>
  <si>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</si>
  <si>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</si>
  <si>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pl přes 0,0225 do 0,09 m2 ve zdivu nadzákladovém cihlami pálenými tl přes 300 do 450 mm</t>
  </si>
  <si>
    <t>kus</t>
  </si>
  <si>
    <t>CS ÚRS 2024 01</t>
  </si>
  <si>
    <t>4</t>
  </si>
  <si>
    <t>PP</t>
  </si>
  <si>
    <t>6</t>
  </si>
  <si>
    <t>Úpravy povrchů, podlahy a osazování výplní</t>
  </si>
  <si>
    <t>611325422</t>
  </si>
  <si>
    <t>Oprava vnitřní vápenocementové štukové omítky stropů v rozsahu plochy přes 10 do 30 %</t>
  </si>
  <si>
    <t>m2</t>
  </si>
  <si>
    <t>612325422</t>
  </si>
  <si>
    <t>Oprava vnitřní vápenocementové štukové omítky stěn v rozsahu plochy přes 10 do 30 %</t>
  </si>
  <si>
    <t>612325451</t>
  </si>
  <si>
    <t>Příplatek k cenám opravy vápenocementové omítky stěn za dalších 10 mm v rozsahu do 10 %</t>
  </si>
  <si>
    <t>8</t>
  </si>
  <si>
    <t>5</t>
  </si>
  <si>
    <t>619991001</t>
  </si>
  <si>
    <t>Zakrytí podlah fólií přilepenou lepící páskou</t>
  </si>
  <si>
    <t>10</t>
  </si>
  <si>
    <t>619991011</t>
  </si>
  <si>
    <t>Obalení konstrukcí a prvků fólií přilepenou lepící páskou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</si>
  <si>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</si>
  <si>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</si>
  <si>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</si>
  <si>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</si>
  <si>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</si>
  <si>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14</t>
  </si>
  <si>
    <t>952901111</t>
  </si>
  <si>
    <t>Vyčištění budov bytové a občanské výstavby při výšce podlaží do 4 m</t>
  </si>
  <si>
    <t>16</t>
  </si>
  <si>
    <t>978011141</t>
  </si>
  <si>
    <t>Otlučení (osekání) vnitřní vápenné nebo vápenocementové omítky stropů v rozsahu přes 10 do 30 %</t>
  </si>
  <si>
    <t>18</t>
  </si>
  <si>
    <t>978013141</t>
  </si>
  <si>
    <t>Otlučení (osekání) vnitřní vápenné nebo vápenocementové omítky stěn v rozsahu přes 10 do 30 %</t>
  </si>
  <si>
    <t>20</t>
  </si>
  <si>
    <t>11</t>
  </si>
  <si>
    <t>985223310</t>
  </si>
  <si>
    <t>Přezdívání cihelného zdiva do vápenné nebo vápenocementové malty objemu do 1 m3</t>
  </si>
  <si>
    <t>m3</t>
  </si>
  <si>
    <t>22</t>
  </si>
  <si>
    <t>M</t>
  </si>
  <si>
    <t>59610001</t>
  </si>
  <si>
    <t>cihla pálená plná do P15 290x140x65mm</t>
  </si>
  <si>
    <t>24</t>
  </si>
  <si>
    <t>P</t>
  </si>
  <si>
    <t>Poznámka k položce:_x000d_
Poznámka k položce: Spotřeba: 333 kus/m3</t>
  </si>
  <si>
    <t>997</t>
  </si>
  <si>
    <t>Přesun sutě</t>
  </si>
  <si>
    <t>13</t>
  </si>
  <si>
    <t>997013211</t>
  </si>
  <si>
    <t>Vnitrostaveništní doprava suti a vybouraných hmot pro budovy v do 6 m ručně</t>
  </si>
  <si>
    <t>t</t>
  </si>
  <si>
    <t>26</t>
  </si>
  <si>
    <t>997013501</t>
  </si>
  <si>
    <t>Odvoz suti a vybouraných hmot na skládku nebo meziskládku do 1 km se složením</t>
  </si>
  <si>
    <t>28</t>
  </si>
  <si>
    <t>15</t>
  </si>
  <si>
    <t>997013509</t>
  </si>
  <si>
    <t>Příplatek k odvozu suti a vybouraných hmot na skládku ZKD 1 km přes 1 km</t>
  </si>
  <si>
    <t>30</t>
  </si>
  <si>
    <t>997013631</t>
  </si>
  <si>
    <t>Poplatek za uložení na skládce (skládkovné) stavebního odpadu směsného kód odpadu 17 09 04</t>
  </si>
  <si>
    <t>32</t>
  </si>
  <si>
    <t>998</t>
  </si>
  <si>
    <t>Přesun hmot</t>
  </si>
  <si>
    <t>17</t>
  </si>
  <si>
    <t>998018001</t>
  </si>
  <si>
    <t>Přesun hmot ruční pro budovy v do 6 m</t>
  </si>
  <si>
    <t>34</t>
  </si>
  <si>
    <t>PSV</t>
  </si>
  <si>
    <t>Práce a dodávky PSV</t>
  </si>
  <si>
    <t>784</t>
  </si>
  <si>
    <t>Dokončovací práce - malby</t>
  </si>
  <si>
    <t>784121001</t>
  </si>
  <si>
    <t>Oškrabání malby v místnostech v do 3,80 m</t>
  </si>
  <si>
    <t>36</t>
  </si>
  <si>
    <t>19</t>
  </si>
  <si>
    <t>784181121</t>
  </si>
  <si>
    <t>Hloubková jednonásobná bezbarvá penetrace podkladu v místnostech v do 3,80 m</t>
  </si>
  <si>
    <t>38</t>
  </si>
  <si>
    <t>784211101</t>
  </si>
  <si>
    <t>Dvojnásobné bílé malby ze směsí za mokra výborně oděruvzdorných v místnostech v do 3,80 m</t>
  </si>
  <si>
    <t>40</t>
  </si>
  <si>
    <t>02 - Technologie kotelny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</si>
  <si>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</si>
  <si>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</si>
  <si>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</si>
  <si>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</si>
  <si>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</si>
  <si>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</si>
  <si>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</si>
  <si>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</si>
  <si>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N00 - Ostatní náklady</t>
  </si>
  <si>
    <t>713</t>
  </si>
  <si>
    <t>Izolace tepelné</t>
  </si>
  <si>
    <t>713410831</t>
  </si>
  <si>
    <t>Odstranění izolace tepelné potrubí pásy nebo rohožemi s AL fólií staženými drátem tl do 50 mm</t>
  </si>
  <si>
    <t>m</t>
  </si>
  <si>
    <t>1920306828</t>
  </si>
  <si>
    <t>Odstranění tepelné izolace potrubí a ohybů pásy nebo rohožemi s povrchovou úpravou hliníkovou fólií připevněnými ocelovým drátem potrubí, tloušťka izolace do 50 mm</t>
  </si>
  <si>
    <t>713410833</t>
  </si>
  <si>
    <t>Odstranění izolace tepelné potrubí pásy nebo rohožemi s AL fólií staženými drátem tl přes 50 mm</t>
  </si>
  <si>
    <t>1735037789</t>
  </si>
  <si>
    <t>Odstranění tepelné izolace potrubí a ohybů pásy nebo rohožemi s povrchovou úpravou hliníkovou fólií připevněnými ocelovým drátem potrubí, tloušťka izolace přes 50 mm</t>
  </si>
  <si>
    <t>713463211</t>
  </si>
  <si>
    <t>Montáž izolace tepelné potrubí potrubními pouzdry s Al fólií staženými Al páskou 1x D do 50 mm</t>
  </si>
  <si>
    <t>-1368647920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</si>
  <si>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</si>
  <si>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63143114</t>
  </si>
  <si>
    <t>pouzdro izolační potrubní z minerální vlny s Al fólií max. 600/100°C 49/40mm</t>
  </si>
  <si>
    <t>2005696841</t>
  </si>
  <si>
    <t>63143083</t>
  </si>
  <si>
    <t>pouzdro izolační potrubní z minerální vlny s Al fólií max. 600/100°C 43/30mm</t>
  </si>
  <si>
    <t>-1305544484</t>
  </si>
  <si>
    <t>63143082</t>
  </si>
  <si>
    <t>pouzdro izolační potrubní z minerální vlny s Al fólií max. 600/100°C 34/30mm</t>
  </si>
  <si>
    <t>642376857</t>
  </si>
  <si>
    <t>713463212</t>
  </si>
  <si>
    <t>Montáž izolace tepelné potrubí potrubními pouzdry s Al fólií staženými Al páskou 1x D přes 50 do 100 mm</t>
  </si>
  <si>
    <t>-695757801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</si>
  <si>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</si>
  <si>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63143155</t>
  </si>
  <si>
    <t>pouzdro izolační potrubní z minerální vlny s Al fólií max. 600/100°C 61/50mm</t>
  </si>
  <si>
    <t>-1608254170</t>
  </si>
  <si>
    <t>63143177</t>
  </si>
  <si>
    <t>pouzdro izolační potrubní z minerální vlny s Al fólií max. 600/100°C 77/60mm</t>
  </si>
  <si>
    <t>-1059636339</t>
  </si>
  <si>
    <t>63143198</t>
  </si>
  <si>
    <t>pouzdro izolační potrubní z minerální vlny s Al fólií max. 600/100°C 89/80mm</t>
  </si>
  <si>
    <t>-900500605</t>
  </si>
  <si>
    <t>998713201</t>
  </si>
  <si>
    <t>Přesun hmot procentní pro izolace tepelné v objektech v do 6 m</t>
  </si>
  <si>
    <t>%</t>
  </si>
  <si>
    <t>-765207043</t>
  </si>
  <si>
    <t>Přesun hmot pro izolace tepelné stanovený procentní sazbou (%) z ceny vodorovná dopravní vzdálenost do 50 m s užitím mechanizace v objektech výšky do 6 m</t>
  </si>
  <si>
    <t>998713294</t>
  </si>
  <si>
    <t>Příplatek k přesunu hmot procentnímu pro izolace tepelné za zvětšený přesun do 1000 m</t>
  </si>
  <si>
    <t>1150179309</t>
  </si>
  <si>
    <t>Přesun hmot pro izolace tepelné stanovený procentní sazbou (%) z ceny vodorovná dopravní vzdálenost do 50 m Příplatek k cenám za zvětšený přesun přes vymezenou vodorovnou dopravní vzdálenost do 1000 m</t>
  </si>
  <si>
    <t>721</t>
  </si>
  <si>
    <t>Zdravotechnika - vnitřní kanalizace</t>
  </si>
  <si>
    <t>721174043.1</t>
  </si>
  <si>
    <t>Potrubí kanalizační z PP připojovací DN 50 + ochranný plech</t>
  </si>
  <si>
    <t>836542825</t>
  </si>
  <si>
    <t>Potrubí z trub polypropylenových připojovací DN 50
Odvod vody do kanalizace</t>
  </si>
  <si>
    <t>998721202</t>
  </si>
  <si>
    <t>Přesun hmot procentní pro vnitřní kanalizaci v objektech v přes 6 do 12 m</t>
  </si>
  <si>
    <t>-879600774</t>
  </si>
  <si>
    <t>Přesun hmot pro vnitřní kanalizaci stanovený procentní sazbou (%) z ceny vodorovná dopravní vzdálenost do 50 m základní v objektech výšky přes 6 do 12 m</t>
  </si>
  <si>
    <t>998721294</t>
  </si>
  <si>
    <t>Příplatek k přesunu hmot procentnímu pro vnitřní kanalizaci za zvětšený přesun do 1000 m</t>
  </si>
  <si>
    <t>-138289520</t>
  </si>
  <si>
    <t>Přesun hmot pro vnitřní kanalizaci stanovený procentní sazbou (%) z ceny vodorovná dopravní vzdálenost do 50 m Příplatek k cenám za zvětšený přesun přes vymezenou vodorovnou dopravní vzdálenost do 1000 m</t>
  </si>
  <si>
    <t>722</t>
  </si>
  <si>
    <t>Zdravotechnika - vnitřní vodovod</t>
  </si>
  <si>
    <t>722174003</t>
  </si>
  <si>
    <t>Potrubí vodovodní plastové PPR svar polyfúze PN 16 D 25x3,5 mm</t>
  </si>
  <si>
    <t>-649115751</t>
  </si>
  <si>
    <t>Potrubí z plastových trubek z polypropylenu PPR svařovaných polyfúzně PN 16 (SDR 7,4) D 25 x 3,5</t>
  </si>
  <si>
    <t>722181222</t>
  </si>
  <si>
    <t>Ochrana vodovodního potrubí přilepenými termoizolačními trubicemi z PE tl přes 6 do 9 mm DN přes 22 do 45 mm</t>
  </si>
  <si>
    <t>-2113106166</t>
  </si>
  <si>
    <t>Ochrana potrubí termoizolačními trubicemi z pěnového polyetylenu PE přilepenými v příčných a podélných spojích, tloušťky izolace přes 6 do 9 mm, vnitřního průměru izolace DN přes 22 do 45 mm</t>
  </si>
  <si>
    <t>722182012</t>
  </si>
  <si>
    <t>Podpůrný žlab pro potrubí D 25</t>
  </si>
  <si>
    <t>-37997651</t>
  </si>
  <si>
    <t>Podpůrný žlab pro potrubí průměru D 25</t>
  </si>
  <si>
    <t>722224115</t>
  </si>
  <si>
    <t>Kohout plnicí nebo vypouštěcí G 1/2" PN 10 s jedním závitem</t>
  </si>
  <si>
    <t>-1949670007</t>
  </si>
  <si>
    <t>Armatury s jedním závitem kohouty plnicí a vypouštěcí PN 10 G 1/2"</t>
  </si>
  <si>
    <t>722231073</t>
  </si>
  <si>
    <t>Ventil zpětný mosazný G 3/4" PN 10 do 110°C se dvěma závity</t>
  </si>
  <si>
    <t>-1998619541</t>
  </si>
  <si>
    <t>Armatury se dvěma závity ventily zpětné mosazné PN 10 do 110°C G 3/4"</t>
  </si>
  <si>
    <t>722232044</t>
  </si>
  <si>
    <t>Kohout kulový přímý G 3/4" PN 42 do 185°C vnitřní závit</t>
  </si>
  <si>
    <t>-307604627</t>
  </si>
  <si>
    <t>Armatury se dvěma závity kulové kohouty PN 42 do 185 °C přímé vnitřní závit G 3/4"</t>
  </si>
  <si>
    <t>734421102</t>
  </si>
  <si>
    <t>Tlakoměr s pevným stonkem a zpětnou klapkou tlak 0-16 bar průměr 63 mm spodní připojení</t>
  </si>
  <si>
    <t>-1500215528</t>
  </si>
  <si>
    <t>Tlakoměry s pevným stonkem a zpětnou klapkou spodní připojení (radiální) tlaku 0-16 bar průměru 63 mm</t>
  </si>
  <si>
    <t>23</t>
  </si>
  <si>
    <t>998722201</t>
  </si>
  <si>
    <t>Přesun hmot procentní pro vnitřní vodovod v objektech v do 6 m</t>
  </si>
  <si>
    <t>825909066</t>
  </si>
  <si>
    <t>Přesun hmot pro vnitřní vodovod stanovený procentní sazbou (%) z ceny vodorovná dopravní vzdálenost do 50 m základní v objektech výšky do 6 m</t>
  </si>
  <si>
    <t>998722294</t>
  </si>
  <si>
    <t>Příplatek k přesunu hmot procentnímu pro vnitřní vodovod za zvětšený přesun do 1000 m</t>
  </si>
  <si>
    <t>-1423782100</t>
  </si>
  <si>
    <t>Přesun hmot pro vnitřní vodovod stanovený procentní sazbou (%) z ceny vodorovná dopravní vzdálenost do 50 m Příplatek k cenám za zvětšený přesun přes vymezenou vodorovnou dopravní vzdálenost do 1000 m</t>
  </si>
  <si>
    <t>723</t>
  </si>
  <si>
    <t>Zdravotechnika - vnitřní plynovod</t>
  </si>
  <si>
    <t>25</t>
  </si>
  <si>
    <t>723111202</t>
  </si>
  <si>
    <t>Potrubí ocelové závitové černé bezešvé svařované běžné DN 15</t>
  </si>
  <si>
    <t>-331353364</t>
  </si>
  <si>
    <t>Potrubí z ocelových trubek závitových černých spojovaných svařováním, bezešvých běžných DN 15</t>
  </si>
  <si>
    <t>723111206</t>
  </si>
  <si>
    <t>Potrubí ocelové závitové černé bezešvé svařované běžné DN 40</t>
  </si>
  <si>
    <t>1578152104</t>
  </si>
  <si>
    <t>Potrubí z ocelových trubek závitových černých spojovaných svařováním, bezešvých běžných DN 40</t>
  </si>
  <si>
    <t>27</t>
  </si>
  <si>
    <t>723120804</t>
  </si>
  <si>
    <t>Demontáž potrubí ocelové závitové svařované DN do 25</t>
  </si>
  <si>
    <t>99398264</t>
  </si>
  <si>
    <t>Demontáž potrubí svařovaného z ocelových trubek závitových do DN 25</t>
  </si>
  <si>
    <t>723120805</t>
  </si>
  <si>
    <t>Demontáž potrubí ocelové závitové svařované DN od 25 do 50</t>
  </si>
  <si>
    <t>1769771004</t>
  </si>
  <si>
    <t>Demontáž potrubí svařovaného z ocelových trubek závitových přes 25 do DN 50</t>
  </si>
  <si>
    <t>29</t>
  </si>
  <si>
    <t>722220851</t>
  </si>
  <si>
    <t>Demontáž armatur závitových s jedním závitem G do 3/4</t>
  </si>
  <si>
    <t>-1273253929</t>
  </si>
  <si>
    <t>Demontáž armatur závitových s jedním závitem do G 3/4</t>
  </si>
  <si>
    <t>722220861</t>
  </si>
  <si>
    <t>Demontáž armatur závitových se dvěma závity G do 3/4</t>
  </si>
  <si>
    <t>-1856400502</t>
  </si>
  <si>
    <t>Demontáž armatur závitových se dvěma závity do G 3/4</t>
  </si>
  <si>
    <t>31</t>
  </si>
  <si>
    <t>722220862</t>
  </si>
  <si>
    <t>Demontáž armatur závitových se dvěma závity G přes 3/4 do 5/4</t>
  </si>
  <si>
    <t>-590943030</t>
  </si>
  <si>
    <t>Demontáž armatur závitových se dvěma závity přes 3/4 do G 5/4</t>
  </si>
  <si>
    <t>723150313</t>
  </si>
  <si>
    <t>Potrubí ocelové hladké černé bezešvé spojované svařováním tvářené za tepla D 76x3,2 mm</t>
  </si>
  <si>
    <t>-51338782</t>
  </si>
  <si>
    <t>Potrubí z ocelových trubek hladkých černých spojovaných svařováním tvářených za tepla Ø 76/3,2</t>
  </si>
  <si>
    <t>33</t>
  </si>
  <si>
    <t>723231162</t>
  </si>
  <si>
    <t>Kohout kulový přímý G 1/2" PN 42 do 185°C plnoprůtokový vnitřní závit těžká řada</t>
  </si>
  <si>
    <t>-1951959296</t>
  </si>
  <si>
    <t>Armatury se dvěma závity kohouty kulové PN 42 do 185°C plnoprůtokové vnitřní závit těžká řada G 1/2"</t>
  </si>
  <si>
    <t>723231166</t>
  </si>
  <si>
    <t>Kohout kulový přímý G 1 1/2" PN 42 do 185°C plnoprůtokový vnitřní závit těžká řada</t>
  </si>
  <si>
    <t>1561227885</t>
  </si>
  <si>
    <t>Armatury se dvěma závity kohouty kulové PN 42 do 185°C plnoprůtokové vnitřní závit těžká řada G 1 1/2"</t>
  </si>
  <si>
    <t>35</t>
  </si>
  <si>
    <t>723260818.1</t>
  </si>
  <si>
    <t>BAP DN100-NT-B-PN16-SOLO-R-230V</t>
  </si>
  <si>
    <t>1768447924</t>
  </si>
  <si>
    <t>Membránový uzávěr plynu BAP DN100-NT-B-PN16-SOLO-R-230V</t>
  </si>
  <si>
    <t>1945348690</t>
  </si>
  <si>
    <t>37</t>
  </si>
  <si>
    <t>998723201</t>
  </si>
  <si>
    <t>Přesun hmot procentní pro vnitřní plynovod v objektech v do 6 m</t>
  </si>
  <si>
    <t>-1146654819</t>
  </si>
  <si>
    <t>Přesun hmot pro vnitřní plynovod stanovený procentní sazbou (%) z ceny vodorovná dopravní vzdálenost do 50 m základní v objektech výšky do 6 m</t>
  </si>
  <si>
    <t>998723294</t>
  </si>
  <si>
    <t>Příplatek k přesunu hmot procentnímu pro vnitřní plynovod za zvětšený přesun do 1000 m</t>
  </si>
  <si>
    <t>1056412947</t>
  </si>
  <si>
    <t>Přesun hmot pro vnitřní plynovod stanovený procentní sazbou (%) z ceny vodorovná dopravní vzdálenost do 50 m Příplatek k cenám za zvětšený přesun přes vymezenou vodorovnou dopravní vzdálenost do 1000 m</t>
  </si>
  <si>
    <t>731</t>
  </si>
  <si>
    <t>Ústřední vytápění - kotelny</t>
  </si>
  <si>
    <t>39</t>
  </si>
  <si>
    <t>731100817</t>
  </si>
  <si>
    <t>Demontáž kotle litinového</t>
  </si>
  <si>
    <t>-2059143259</t>
  </si>
  <si>
    <t>Demontáž kotlů litinových článkových počet čl./hmotnost kotle (t) 10 čl./1,250 t</t>
  </si>
  <si>
    <t>731202830</t>
  </si>
  <si>
    <t>Rozřezání kotle demontovaného hmotnosti přes 1000 do 2500 kg</t>
  </si>
  <si>
    <t>110408232</t>
  </si>
  <si>
    <t>Demontáž kotlů rozřezání demontovaných kotlů ocelových, o hmotnosti přes 1 000 do 2 500 kg</t>
  </si>
  <si>
    <t>41</t>
  </si>
  <si>
    <t>731391813</t>
  </si>
  <si>
    <t>Vypuštění vody z kotle samospádem pl kotle přes 10 do 20 m2</t>
  </si>
  <si>
    <t>-16227071</t>
  </si>
  <si>
    <t>Vypuštění vody z kotlů do kanalizace samospádem o výhřevné ploše kotlů přes 10 do 20 m2</t>
  </si>
  <si>
    <t>42</t>
  </si>
  <si>
    <t>731810302.1</t>
  </si>
  <si>
    <t>Demontáž odtahu spalin nerezovým potrubím ⌀300</t>
  </si>
  <si>
    <t>-1229783542</t>
  </si>
  <si>
    <t>43</t>
  </si>
  <si>
    <t>731x1.1</t>
  </si>
  <si>
    <t>Velkoobjemový kondenzační plynový dvoukotel s nerezovým výměníkem o výkonu 47-438 kW při teplotním spádu 80/60°C a 51-466 kW při teplotním spádu 50/30°C</t>
  </si>
  <si>
    <t>sada</t>
  </si>
  <si>
    <t>727496892</t>
  </si>
  <si>
    <t>Velkoobjemový kondenzační plynový dvoukotel s nerezovým výměníkem o výkonu 47-438 kW při teplotním spádu 80/60°C a 51-466 kW při teplotním spádu 50/30°C
vč.:
plynový filtr
sytémový snímač výstupní teploty
pojistná sestava
hydraulická propojovací sada
čerpadlo kondenzátu
neutralizační box
magnetický mechanický filtr DN80
software
dodávka a montáž</t>
  </si>
  <si>
    <t xml:space="preserve">Poznámka k položce:_x000d_
_x000d_
</t>
  </si>
  <si>
    <t>44</t>
  </si>
  <si>
    <t>731x1.2</t>
  </si>
  <si>
    <t>Spalinová cesta</t>
  </si>
  <si>
    <t>-685914381</t>
  </si>
  <si>
    <t>Kotel 1:
Kouřovod DN180, délka 10m, vložka 0,6mm, izolace s Al polepem 50 mm (90kg/m3), opláštění 0,5 mm
Komín DN180, délka 26m, vložka 0,6mm
Kotel 2:
Kouřovod DN180, délka 9m, vložka 0,6mm, izolace s Al polepem 50mm (90kg/m3), opláštění 0,5 mm
Komín DN180, délka 26m, vložka 0,6mm, vč. límce a stříšky
Demontáž stávající spalinové cesty, vč. likvidace
Úprava stávající vložky pro vstup nového kouřovodu
Vybourání otvoru k stávající vložce a následné zapravení
Jeřáby, plošiny, lešení
Spojovací a těsnící materiál, kotevní materiál
Revize spalovací cesty
D+M</t>
  </si>
  <si>
    <t>45</t>
  </si>
  <si>
    <t>721174043.2</t>
  </si>
  <si>
    <t>2111865965</t>
  </si>
  <si>
    <t>Potrubí z trub polypropylenových připojovací DN 50
Odvod kondenzátu</t>
  </si>
  <si>
    <t>46</t>
  </si>
  <si>
    <t>998731201</t>
  </si>
  <si>
    <t>Přesun hmot procentní pro kotelny v objektech v do 6 m</t>
  </si>
  <si>
    <t>2003956523</t>
  </si>
  <si>
    <t>Přesun hmot pro kotelny stanovený procentní sazbou (%) z ceny vodorovná dopravní vzdálenost do 50 m s užitím mechanizace v objektech výšky do 6 m</t>
  </si>
  <si>
    <t>47</t>
  </si>
  <si>
    <t>998731294</t>
  </si>
  <si>
    <t>Příplatek k přesunu hmot procentnímu pro kotelny za zvětšený přesun do 1000 m</t>
  </si>
  <si>
    <t>305375406</t>
  </si>
  <si>
    <t>Přesun hmot pro kotelny stanovený procentní sazbou (%) z ceny vodorovná dopravní vzdálenost do 50 m Příplatek k cenám za zvětšený přesun přes vymezenou vodorovnou dopravní vzdálenost do 1000 m</t>
  </si>
  <si>
    <t>732</t>
  </si>
  <si>
    <t>Ústřední vytápění - strojovny</t>
  </si>
  <si>
    <t>48</t>
  </si>
  <si>
    <t>732110812</t>
  </si>
  <si>
    <t>Demontáž rozdělovače nebo sběrače DN přes 100 do 200</t>
  </si>
  <si>
    <t>-1997514895</t>
  </si>
  <si>
    <t>Demontáž těles rozdělovačů a sběračů přes 100 do DN 200</t>
  </si>
  <si>
    <t>49</t>
  </si>
  <si>
    <t>732113105.1</t>
  </si>
  <si>
    <t>Demontáž vyrovnávače dynamických tlaků DN 100 hydraulický přírubový (Anuloid)</t>
  </si>
  <si>
    <t>-2039195672</t>
  </si>
  <si>
    <t>50</t>
  </si>
  <si>
    <t>732113105.2</t>
  </si>
  <si>
    <t>Demontáž úpravny vody</t>
  </si>
  <si>
    <t>2117211030</t>
  </si>
  <si>
    <t>51</t>
  </si>
  <si>
    <t>732212815</t>
  </si>
  <si>
    <t>Demontáž ohříváku zásobníkového stojatého obsah do 1600 l</t>
  </si>
  <si>
    <t>1285023348</t>
  </si>
  <si>
    <t>Demontáž ohříváků zásobníkových stojatých o obsahu do 1 600 l</t>
  </si>
  <si>
    <t>52</t>
  </si>
  <si>
    <t>732212815.1</t>
  </si>
  <si>
    <t>Demontáž expanzního automatu</t>
  </si>
  <si>
    <t>-1396843515</t>
  </si>
  <si>
    <t>53</t>
  </si>
  <si>
    <t>732213813</t>
  </si>
  <si>
    <t>Rozřezání demontovaného ohříváku obsah do 630 l</t>
  </si>
  <si>
    <t>2088295561</t>
  </si>
  <si>
    <t>Demontáž ohříváků zásobníkových rozřezání demontovaných ohříváků o obsahu do 630 l</t>
  </si>
  <si>
    <t>54</t>
  </si>
  <si>
    <t>732214813</t>
  </si>
  <si>
    <t>Vypuštění vody z ohříváku obsah do 630 l</t>
  </si>
  <si>
    <t>2071049401</t>
  </si>
  <si>
    <t>Demontáž ohříváků zásobníkových vypuštění vody z ohříváků o obsahu do 630 l</t>
  </si>
  <si>
    <t>55</t>
  </si>
  <si>
    <t>732332101.2</t>
  </si>
  <si>
    <t>Elektronické oběhové čerpadlo M=2,2 m3/hod, p=90 kPa</t>
  </si>
  <si>
    <t>2005060032</t>
  </si>
  <si>
    <t>Čerpadlo Č1: Elektronické oběhové čerpadlo M=2,2 m3/hod, p=90 kPa
1x230V, 153W</t>
  </si>
  <si>
    <t>56</t>
  </si>
  <si>
    <t>732332101.3</t>
  </si>
  <si>
    <t>Elektronické oběhové čerpadlo M=8,5 m3/hod, p=95 kPa</t>
  </si>
  <si>
    <t>77717088</t>
  </si>
  <si>
    <t>Čerpadlo Č2: Elektronické oběhové čerpadlo M=8,5 m3/hod, p=95 kPa
1x230V, 498W</t>
  </si>
  <si>
    <t>57</t>
  </si>
  <si>
    <t>732332101.4</t>
  </si>
  <si>
    <t>Elektronické oběhové čerpadlo M=6 m3/hod, p=71 kPa</t>
  </si>
  <si>
    <t>670977479</t>
  </si>
  <si>
    <t>Čerpadlo Č3: Elektronické oběhové čerpadlo M=6 m3/hod, p=71 kPa
1x230V, 267W</t>
  </si>
  <si>
    <t>58</t>
  </si>
  <si>
    <t>732332101.5</t>
  </si>
  <si>
    <t>Elektronické oběhové čerpadlo M=1,5m3/hod, p=91 kPa</t>
  </si>
  <si>
    <t>1056161562</t>
  </si>
  <si>
    <t>Čerpadlo Č4: Elektronické oběhové čerpadlo M=1,5m3/hod, p=91 kPa
1x230V, 153W</t>
  </si>
  <si>
    <t>59</t>
  </si>
  <si>
    <t>732332101.6</t>
  </si>
  <si>
    <t>Elektronické oběhové čerpadlo M=3,5m3/hod, p=95 kPa</t>
  </si>
  <si>
    <t>-276817982</t>
  </si>
  <si>
    <t>Čerpadlo Č5: Elektronické oběhové čerpadlo M=3,5m3/hod, p=95 kPa
1x230V, 171W</t>
  </si>
  <si>
    <t>60</t>
  </si>
  <si>
    <t>732420811</t>
  </si>
  <si>
    <t>Demontáž čerpadla oběhového spirálního DN 25</t>
  </si>
  <si>
    <t>1253171151</t>
  </si>
  <si>
    <t>Demontáž čerpadel oběhových spirálních (do potrubí) DN 25</t>
  </si>
  <si>
    <t>61</t>
  </si>
  <si>
    <t>732420812</t>
  </si>
  <si>
    <t>Demontáž čerpadla oběhového spirálního DN 32</t>
  </si>
  <si>
    <t>276839908</t>
  </si>
  <si>
    <t>Demontáž čerpadel oběhových spirálních (do potrubí) DN 32</t>
  </si>
  <si>
    <t>62</t>
  </si>
  <si>
    <t>732420813</t>
  </si>
  <si>
    <t>Demontáž čerpadla oběhového spirálního DN 50</t>
  </si>
  <si>
    <t>-1231063857</t>
  </si>
  <si>
    <t>Demontáž čerpadel oběhových spirálních (do potrubí) DN 50</t>
  </si>
  <si>
    <t>63</t>
  </si>
  <si>
    <t>732420815</t>
  </si>
  <si>
    <t>Demontáž čerpadla oběhového spirálního DN 80</t>
  </si>
  <si>
    <t>372818012</t>
  </si>
  <si>
    <t>Demontáž čerpadel oběhových spirálních (do potrubí) DN 80</t>
  </si>
  <si>
    <t>64</t>
  </si>
  <si>
    <t>732111135.1</t>
  </si>
  <si>
    <t>Tělesa rozdělovačů a sběračů DN 150 z trub ocelových bezešvých</t>
  </si>
  <si>
    <t>-1084857612</t>
  </si>
  <si>
    <t xml:space="preserve">Rozdělovače a sběrače tělesa rozdělovačů a sběračů z ocelových trub bezešvých DN 150
Délka 2180 mm
Trubková hrdla:
DN32
DN40
2x DN50
DN65
2x DN80
Vč. izolace a oplechování
</t>
  </si>
  <si>
    <t>65</t>
  </si>
  <si>
    <t>732331106</t>
  </si>
  <si>
    <t>Nádoba tlaková expanzní pro solární, topnou a chladící soustavu s membránou závitové připojení PN 1,0 o objemu 50 l</t>
  </si>
  <si>
    <t>2144948208</t>
  </si>
  <si>
    <t>Nádoby expanzní tlakové pro solární, topné a chladicí soustavy s membránou bez pojistného ventilu se závitovým připojením PN 1,0 o objemu 50 l</t>
  </si>
  <si>
    <t>66</t>
  </si>
  <si>
    <t>732332101.1</t>
  </si>
  <si>
    <t>Expanzní automat</t>
  </si>
  <si>
    <t>137308203</t>
  </si>
  <si>
    <t>Expanzní odplyňovací automat
Rozměry: 
průměr 500mm, výška 1910mm
El. příkon 220 V ; 0,8 kW
Hmotnost: 120kg</t>
  </si>
  <si>
    <t>67</t>
  </si>
  <si>
    <t>724211207.1</t>
  </si>
  <si>
    <t>Úpravna vody</t>
  </si>
  <si>
    <t>1503785653</t>
  </si>
  <si>
    <t>Úpravna vody
vč. systémového oddělovače, mechanického předfiltru, odsolovacího filtru, dávkovacího čerpadla, zásobní nádrže 50l, chemie na prvotní spuštění, zprovoznění a zaškolení, D+M</t>
  </si>
  <si>
    <t>68</t>
  </si>
  <si>
    <t>998732201</t>
  </si>
  <si>
    <t>Přesun hmot procentní pro strojovny v objektech v do 6 m</t>
  </si>
  <si>
    <t>1979143344</t>
  </si>
  <si>
    <t>Přesun hmot pro strojovny stanovený procentní sazbou (%) z ceny vodorovná dopravní vzdálenost do 50 m základní v objektech výšky do 6 m</t>
  </si>
  <si>
    <t>69</t>
  </si>
  <si>
    <t>998732294</t>
  </si>
  <si>
    <t>Příplatek k přesunu hmot procentnímu pro strojovny za zvětšený přesun do 1000 m</t>
  </si>
  <si>
    <t>-1719434136</t>
  </si>
  <si>
    <t>Přesun hmot pro strojovny stanovený procentní sazbou (%) z ceny vodorovná dopravní vzdálenost do 50 m Příplatek k cenám za zvětšený přesun přes vymezenou vodorovnou dopravní vzdálenost do 1000 m</t>
  </si>
  <si>
    <t>733</t>
  </si>
  <si>
    <t>Ústřední vytápění - rozvodné potrubí</t>
  </si>
  <si>
    <t>70</t>
  </si>
  <si>
    <t>733120815</t>
  </si>
  <si>
    <t>Demontáž potrubí ocelového hladkého D do 38</t>
  </si>
  <si>
    <t>-2034573979</t>
  </si>
  <si>
    <t>Demontáž potrubí z trubek ocelových hladkých Ø do 38</t>
  </si>
  <si>
    <t>71</t>
  </si>
  <si>
    <t>733120819</t>
  </si>
  <si>
    <t>Demontáž potrubí ocelového hladkého D přes 38 do 60,3</t>
  </si>
  <si>
    <t>-762040169</t>
  </si>
  <si>
    <t>Demontáž potrubí z trubek ocelových hladkých Ø přes 38 do 60,3</t>
  </si>
  <si>
    <t>72</t>
  </si>
  <si>
    <t>733120826</t>
  </si>
  <si>
    <t>Demontáž potrubí ocelového hladkého D přes 60,3 do 89</t>
  </si>
  <si>
    <t>361434055</t>
  </si>
  <si>
    <t>Demontáž potrubí z trubek ocelových hladkých Ø přes 60,3 do 89</t>
  </si>
  <si>
    <t>73</t>
  </si>
  <si>
    <t>733120832</t>
  </si>
  <si>
    <t>Demontáž potrubí ocelového hladkého D přes 89 do 133</t>
  </si>
  <si>
    <t>506430774</t>
  </si>
  <si>
    <t>Demontáž potrubí z trubek ocelových hladkých Ø přes 89 do 133</t>
  </si>
  <si>
    <t>74</t>
  </si>
  <si>
    <t>733121215</t>
  </si>
  <si>
    <t>Potrubí ocelové hladké bezešvé v kotelnách nebo strojovnách spojované svařováním D 38x2,6 mm</t>
  </si>
  <si>
    <t>1310704140</t>
  </si>
  <si>
    <t>Potrubí z trubek ocelových hladkých spojovaných svařováním černých bezešvých v kotelnách a strojovnách Ø 38/2,6</t>
  </si>
  <si>
    <t>75</t>
  </si>
  <si>
    <t>733121216</t>
  </si>
  <si>
    <t>Potrubí ocelové hladké bezešvé v kotelnách nebo strojovnách spojované svařováním D 44,5x3,2 mm</t>
  </si>
  <si>
    <t>-1269144600</t>
  </si>
  <si>
    <t>Potrubí z trubek ocelových hladkých spojovaných svařováním černých bezešvých v kotelnách a strojovnách Ø 44,5/3,2</t>
  </si>
  <si>
    <t>76</t>
  </si>
  <si>
    <t>733121217</t>
  </si>
  <si>
    <t>Potrubí ocelové hladké bezešvé v kotelnách nebo strojovnách spojované svařováním D 51x3,2 mm</t>
  </si>
  <si>
    <t>-345680992</t>
  </si>
  <si>
    <t>Potrubí z trubek ocelových hladkých spojovaných svařováním černých bezešvých v kotelnách a strojovnách Ø 51/3,2</t>
  </si>
  <si>
    <t>77</t>
  </si>
  <si>
    <t>733121219</t>
  </si>
  <si>
    <t>Potrubí ocelové hladké bezešvé v kotelnách nebo strojovnách spojované svařováním D 60,3x4,0 mm</t>
  </si>
  <si>
    <t>-1209217103</t>
  </si>
  <si>
    <t>Potrubí z trubek ocelových hladkých spojovaných svařováním černých bezešvých v kotelnách a strojovnách Ø 60,3/4,0</t>
  </si>
  <si>
    <t>78</t>
  </si>
  <si>
    <t>733121222</t>
  </si>
  <si>
    <t>Potrubí ocelové hladké bezešvé v kotelnách nebo strojovnách spojované svařováním D 76x3,2 mm</t>
  </si>
  <si>
    <t>1735345140</t>
  </si>
  <si>
    <t>Potrubí z trubek ocelových hladkých spojovaných svařováním černých bezešvých v kotelnách a strojovnách Ø 76/3,2</t>
  </si>
  <si>
    <t>79</t>
  </si>
  <si>
    <t>733121225</t>
  </si>
  <si>
    <t>Potrubí ocelové hladké bezešvé v kotelnách nebo strojovnách spojované svařováním D 89x3,6 mm</t>
  </si>
  <si>
    <t>-519943684</t>
  </si>
  <si>
    <t>Potrubí z trubek ocelových hladkých spojovaných svařováním černých bezešvých v kotelnách a strojovnách Ø 89/3,6</t>
  </si>
  <si>
    <t>80</t>
  </si>
  <si>
    <t>783614501.1</t>
  </si>
  <si>
    <t>Základní dvojnásobný syntetický nátěr armatur a potrubí</t>
  </si>
  <si>
    <t>1849224266</t>
  </si>
  <si>
    <t>Základní nátěr armatur a kovových potrubí dvounásobný do DN 250 mm syntetický</t>
  </si>
  <si>
    <t>81</t>
  </si>
  <si>
    <t>998733201</t>
  </si>
  <si>
    <t>Přesun hmot procentní pro rozvody potrubí v objektech v do 6 m</t>
  </si>
  <si>
    <t>880123541</t>
  </si>
  <si>
    <t>Přesun hmot pro rozvody potrubí stanovený procentní sazbou z ceny vodorovná dopravní vzdálenost do 50 m základní v objektech výšky do 6 m</t>
  </si>
  <si>
    <t>82</t>
  </si>
  <si>
    <t>998733294</t>
  </si>
  <si>
    <t>Příplatek k přesunu hmot procentnímu pro rozvody potrubí za zvětšený přesun do 1000 m</t>
  </si>
  <si>
    <t>176404830</t>
  </si>
  <si>
    <t>Přesun hmot pro rozvody potrubí stanovený procentní sazbou z ceny vodorovná dopravní vzdálenost do 50 m Příplatek k cenám za zvětšený přesun přes vymezenou vodorovnou dopravní vzdálenost do 1000 m</t>
  </si>
  <si>
    <t>734</t>
  </si>
  <si>
    <t>Ústřední vytápění - armatury</t>
  </si>
  <si>
    <t>83</t>
  </si>
  <si>
    <t>734100812</t>
  </si>
  <si>
    <t>Demontáž armatury přírubové se dvěma přírubami DN přes 50 do 100</t>
  </si>
  <si>
    <t>791750374</t>
  </si>
  <si>
    <t>Demontáž armatur přírubových se dvěma přírubami přes 50 do DN 100</t>
  </si>
  <si>
    <t>84</t>
  </si>
  <si>
    <t>734200812</t>
  </si>
  <si>
    <t>Demontáž armatury závitové s jedním závitem přes G 1/2 do G 1</t>
  </si>
  <si>
    <t>-1881083954</t>
  </si>
  <si>
    <t>Demontáž armatur závitových s jedním závitem přes 1/2 do G 1</t>
  </si>
  <si>
    <t>85</t>
  </si>
  <si>
    <t>734200822</t>
  </si>
  <si>
    <t>Demontáž armatury závitové se dvěma závity přes G 1/2 do G 1</t>
  </si>
  <si>
    <t>871554782</t>
  </si>
  <si>
    <t>Demontáž armatur závitových se dvěma závity přes 1/2 do G 1</t>
  </si>
  <si>
    <t>86</t>
  </si>
  <si>
    <t>734200824</t>
  </si>
  <si>
    <t>Demontáž armatury závitové se dvěma závitypřes G 6/4 do G 2</t>
  </si>
  <si>
    <t>2099585834</t>
  </si>
  <si>
    <t>Demontáž armatur závitových se dvěma závity přes 6/4 do G 2</t>
  </si>
  <si>
    <t>87</t>
  </si>
  <si>
    <t>734200832</t>
  </si>
  <si>
    <t>Demontáž armatury závitové se třemi závity přes G 1/2 do G 1</t>
  </si>
  <si>
    <t>-1989228208</t>
  </si>
  <si>
    <t>Demontáž armatur závitových se třemi závity přes 1/2 do G 1</t>
  </si>
  <si>
    <t>88</t>
  </si>
  <si>
    <t>734200834</t>
  </si>
  <si>
    <t>Demontáž armatury závitové se třemi závitypřes G 6/4 do G 2</t>
  </si>
  <si>
    <t>-757989357</t>
  </si>
  <si>
    <t>Demontáž armatur závitových se třemi závity přes 6/4 do G 2</t>
  </si>
  <si>
    <t>89</t>
  </si>
  <si>
    <t>734193215</t>
  </si>
  <si>
    <t>Klapka mezipřírubová uzavírací DN 65 PN 16 do 120°C disk nerezová ocel</t>
  </si>
  <si>
    <t>-251014724</t>
  </si>
  <si>
    <t>Ostatní přírubové armatury klapky mezipřírubové uzavírací PN 16 do 120°C disk nerezová ocel DN 65</t>
  </si>
  <si>
    <t>90</t>
  </si>
  <si>
    <t>734193216</t>
  </si>
  <si>
    <t>Klapka mezipřírubová uzavírací DN 80 PN 16 do 120°C disk nerezová ocel</t>
  </si>
  <si>
    <t>1013691633</t>
  </si>
  <si>
    <t>Ostatní přírubové armatury klapky mezipřírubové uzavírací PN 16 do 120°C disk nerezová ocel DN 80</t>
  </si>
  <si>
    <t>91</t>
  </si>
  <si>
    <t>734211127</t>
  </si>
  <si>
    <t>Ventil závitový odvzdušňovací G 1/2 PN 14 do 120°C automatický se zpětnou klapkou otopných těles</t>
  </si>
  <si>
    <t>2135339789</t>
  </si>
  <si>
    <t>Ventily odvzdušňovací závitové automatické se zpětnou klapkou PN 14 do 120°C G 1/2</t>
  </si>
  <si>
    <t>92</t>
  </si>
  <si>
    <t>722213111</t>
  </si>
  <si>
    <t>Klapka přírubová zpětná DN 40 PN 16 do 200°C samočinná</t>
  </si>
  <si>
    <t>-388936256</t>
  </si>
  <si>
    <t>Armatury přírubové zpětné klapky samočinné PN 16 do 200°C (L 10 117 616) DN 40</t>
  </si>
  <si>
    <t>93</t>
  </si>
  <si>
    <t>722213112</t>
  </si>
  <si>
    <t>Klapka přírubová zpětná DN 50 PN 16 do 200°C samočinná</t>
  </si>
  <si>
    <t>2048641270</t>
  </si>
  <si>
    <t>Armatury přírubové zpětné klapky samočinné PN 16 do 200°C (L 10 117 616) DN 50</t>
  </si>
  <si>
    <t>94</t>
  </si>
  <si>
    <t>722213113</t>
  </si>
  <si>
    <t>Klapka přírubová zpětná DN 65 PN 16 do 200°C samočinná</t>
  </si>
  <si>
    <t>1186439351</t>
  </si>
  <si>
    <t>Armatury přírubové zpětné klapky samočinné PN 16 do 200°C (L 10 117 616) DN 65</t>
  </si>
  <si>
    <t>95</t>
  </si>
  <si>
    <t>722213114</t>
  </si>
  <si>
    <t>Klapka přírubová zpětná DN 80 PN 16 do 200°C samočinná</t>
  </si>
  <si>
    <t>-1547480810</t>
  </si>
  <si>
    <t>Armatury přírubové zpětné klapky samočinné PN 16 do 200°C (L 10 117 616) DN 80</t>
  </si>
  <si>
    <t>96</t>
  </si>
  <si>
    <t>734295021.1</t>
  </si>
  <si>
    <t>Směšovací ventil otopných a chladicích systémů závitový třícestný DN20, Kv=5 + pohon 24V, ovládání 0-10V</t>
  </si>
  <si>
    <t>-816264576</t>
  </si>
  <si>
    <t>3V4: Směšovací ventil otopných a chladicích systémů závitový třícestný DN20, Kv=5 + pohon 24V, ovládání 0-10V</t>
  </si>
  <si>
    <t>97</t>
  </si>
  <si>
    <t>734295022.1</t>
  </si>
  <si>
    <t>Směšovací ventil otopných a chladicích systémů závitový třícestný DN25, Kv=8 + pohon 24V, ovládání 0-10V</t>
  </si>
  <si>
    <t>1510236507</t>
  </si>
  <si>
    <t>3V1: Směšovací ventil otopných a chladicích systémů závitový třícestný DN25, Kv=8 + pohon 24V, ovládání 0-10V</t>
  </si>
  <si>
    <t>98</t>
  </si>
  <si>
    <t>734295023.1</t>
  </si>
  <si>
    <t>Směšovací ventil otopných a chladicích systémů závitový třícestný DN32, Kv=12,5 + pohon 24V, ovládání 0=10V</t>
  </si>
  <si>
    <t>-2054850381</t>
  </si>
  <si>
    <t>3V5: Směšovací ventil otopných a chladicích systémů závitový třícestný DN32, Kv=12,5 + pohon 24V, ovládání 0=10V</t>
  </si>
  <si>
    <t>99</t>
  </si>
  <si>
    <t>734295024.1</t>
  </si>
  <si>
    <t>Směšovací ventil otopných a chladicích systémů závitový třícestný DN40, Kv=20 + pohon 24V, ovládání 0-10V</t>
  </si>
  <si>
    <t>2085342538</t>
  </si>
  <si>
    <t>3V3: Směšovací ventil otopných a chladicích systémů závitový třícestný DN40, Kv=20 + pohon 24V, ovládání 0-10V</t>
  </si>
  <si>
    <t>100</t>
  </si>
  <si>
    <t>734295025.1</t>
  </si>
  <si>
    <t>Směšovací ventil otopných a chladicích systémů závitový třícestný DN50, Kv=31,5 + pohon 24V, ovládání 0-10V</t>
  </si>
  <si>
    <t>1698247303</t>
  </si>
  <si>
    <t>3V2: Směšovací ventil otopných a chladicích systémů závitový třícestný DN50, Kv=31,5 + pohon 24V, ovládání 0-10V</t>
  </si>
  <si>
    <t>101</t>
  </si>
  <si>
    <t>734x3</t>
  </si>
  <si>
    <t>Teploměr technický s pevným stonkem a jímkou zadní připojení průměr 63 mm délky 50 mm</t>
  </si>
  <si>
    <t>1521136334</t>
  </si>
  <si>
    <t>Teploměry technické s pevným stonkem a jímkou zadní připojení (axiální) průměr 63 mm délka stonku 50 mm</t>
  </si>
  <si>
    <t>102</t>
  </si>
  <si>
    <t>734x4</t>
  </si>
  <si>
    <t>2021202068</t>
  </si>
  <si>
    <t>103</t>
  </si>
  <si>
    <t>734220113</t>
  </si>
  <si>
    <t>Ventil závitový regulační přímý G 3/4 PN 25 do 120°C vyvažovací bez vypouštění</t>
  </si>
  <si>
    <t>873862206</t>
  </si>
  <si>
    <t>Ventily regulační závitové vyvažovací přímé bez vypouštění PN 25 do 120°C G 3/4</t>
  </si>
  <si>
    <t>104</t>
  </si>
  <si>
    <t>734191413</t>
  </si>
  <si>
    <t>Ventil přírubový regulační přímý PN 16 do 300°C DN 40</t>
  </si>
  <si>
    <t>1684883630</t>
  </si>
  <si>
    <t>Ostatní přírubové armatury ventily regulační přímé PN 16 do 300°C (V 41 111 616) DN 40</t>
  </si>
  <si>
    <t>105</t>
  </si>
  <si>
    <t>734191414</t>
  </si>
  <si>
    <t>Ventil přírubový regulační přímý PN 16 do 300°C DN 50</t>
  </si>
  <si>
    <t>853400997</t>
  </si>
  <si>
    <t>Ostatní přírubové armatury ventily regulační přímé PN 16 do 300°C (V 41 111 616) DN 50</t>
  </si>
  <si>
    <t>106</t>
  </si>
  <si>
    <t>734191416</t>
  </si>
  <si>
    <t>Ventil přírubový regulační přímý PN 16 do 300°C DN 65</t>
  </si>
  <si>
    <t>-1105352680</t>
  </si>
  <si>
    <t>Ostatní přírubové armatury ventily regulační přímé PN 16 do 300°C (V 41 111 616) DN 65</t>
  </si>
  <si>
    <t>107</t>
  </si>
  <si>
    <t>734191417</t>
  </si>
  <si>
    <t>Ventil přírubový regulační přímý PN 16 do 300°C DN 80</t>
  </si>
  <si>
    <t>2131369441</t>
  </si>
  <si>
    <t>Ostatní přírubové armatury ventily regulační přímé PN 16 do 300°C (V 41 111 616) DN 80</t>
  </si>
  <si>
    <t>108</t>
  </si>
  <si>
    <t>734242415</t>
  </si>
  <si>
    <t>Ventil závitový zpětný přímý G 5/4 PN 16 do 110°C</t>
  </si>
  <si>
    <t>1881756388</t>
  </si>
  <si>
    <t>Ventily zpětné závitové PN 16 do 110°C přímé G 5/4</t>
  </si>
  <si>
    <t>109</t>
  </si>
  <si>
    <t>734251214</t>
  </si>
  <si>
    <t>Ventil závitový pojistný rohový G 5/4 provozní tlak od 2,5 do 6 barů</t>
  </si>
  <si>
    <t>296584111</t>
  </si>
  <si>
    <t>Ventily pojistné závitové a čepové rohové provozní tlak od 2,5 do 6 bar G 5/4</t>
  </si>
  <si>
    <t>110</t>
  </si>
  <si>
    <t>734291123</t>
  </si>
  <si>
    <t>Kohout plnící a vypouštěcí G 1/2 PN 10 do 90°C závitový</t>
  </si>
  <si>
    <t>1932056564</t>
  </si>
  <si>
    <t>Ostatní armatury kohouty plnicí a vypouštěcí PN 10 do 90°C G 1/2</t>
  </si>
  <si>
    <t>111</t>
  </si>
  <si>
    <t>734291124</t>
  </si>
  <si>
    <t>Kohout plnící a vypouštěcí G 3/4 PN 10 do 90°C závitový</t>
  </si>
  <si>
    <t>-140098784</t>
  </si>
  <si>
    <t>Ostatní armatury kohouty plnicí a vypouštěcí PN 10 do 90°C G 3/4</t>
  </si>
  <si>
    <t>112</t>
  </si>
  <si>
    <t>734291265</t>
  </si>
  <si>
    <t>Filtr závitový pro topné a chladicí systémy přímý G 1 1/4 PN 30 do 110°C s vnitřními závity</t>
  </si>
  <si>
    <t>-386093065</t>
  </si>
  <si>
    <t>Ostatní armatury filtry závitové pro topné a chladicí systémy PN 30 do 110°C přímé s vnitřními závity G 1 1/4</t>
  </si>
  <si>
    <t>113</t>
  </si>
  <si>
    <t>734291266</t>
  </si>
  <si>
    <t>Filtr závitový pro topné a chladicí systémy přímý G 1 1/2 PN 30 do 110°C s vnitřními závity</t>
  </si>
  <si>
    <t>-1645769715</t>
  </si>
  <si>
    <t>Ostatní armatury filtry závitové pro topné a chladicí systémy PN 30 do 110°C přímé s vnitřními závity G 1 1/2</t>
  </si>
  <si>
    <t>114</t>
  </si>
  <si>
    <t>734291267</t>
  </si>
  <si>
    <t>Filtr závitový pro topné a chladicí systémy přímý G 2 PN 30 do 110°C s vnitřními závity</t>
  </si>
  <si>
    <t>505717938</t>
  </si>
  <si>
    <t>Ostatní armatury filtry závitové pro topné a chladicí systémy PN 30 do 110°C přímé s vnitřními závity G 2</t>
  </si>
  <si>
    <t>115</t>
  </si>
  <si>
    <t>734163427</t>
  </si>
  <si>
    <t>Filtr DN 65 PN 16 do 300°C z uhlíkové oceli s vypouštěcí zátkou</t>
  </si>
  <si>
    <t>1965451981</t>
  </si>
  <si>
    <t>Filtry z uhlíkové oceli s čístícím víkem nebo vypouštěcí zátkou PN 16 do 300°C DN 65</t>
  </si>
  <si>
    <t>116</t>
  </si>
  <si>
    <t>734163428</t>
  </si>
  <si>
    <t>Filtr DN 80 PN 16 do 300°C z uhlíkové oceli s vypouštěcí zátkou</t>
  </si>
  <si>
    <t>-1640927722</t>
  </si>
  <si>
    <t>Filtry z uhlíkové oceli s čístícím víkem nebo vypouštěcí zátkou PN 16 do 300°C DN 80</t>
  </si>
  <si>
    <t>117</t>
  </si>
  <si>
    <t>734292714</t>
  </si>
  <si>
    <t>Kohout kulový přímý G 3/4 PN 42 do 185°C vnitřní závit</t>
  </si>
  <si>
    <t>681753985</t>
  </si>
  <si>
    <t>Ostatní armatury kulové kohouty PN 42 do 185°C přímé vnitřní závit G 3/4</t>
  </si>
  <si>
    <t>118</t>
  </si>
  <si>
    <t>722232045</t>
  </si>
  <si>
    <t>Kohout kulový přímý G 1" PN 42 do 185°C vnitřní závit</t>
  </si>
  <si>
    <t>-1774956795</t>
  </si>
  <si>
    <t>Armatury se dvěma závity kulové kohouty PN 42 do 185 °C přímé vnitřní závit G 1"</t>
  </si>
  <si>
    <t>119</t>
  </si>
  <si>
    <t>734292716</t>
  </si>
  <si>
    <t>Kohout kulový přímý G 1 1/4 PN 42 do 185°C vnitřní závit</t>
  </si>
  <si>
    <t>585389264</t>
  </si>
  <si>
    <t>Ostatní armatury kulové kohouty PN 42 do 185°C přímé vnitřní závit G 1 1/4</t>
  </si>
  <si>
    <t>120</t>
  </si>
  <si>
    <t>734292717</t>
  </si>
  <si>
    <t>Kohout kulový přímý G 1 1/2 PN 42 do 185°C vnitřní závit</t>
  </si>
  <si>
    <t>1172232989</t>
  </si>
  <si>
    <t>Ostatní armatury kulové kohouty PN 42 do 185°C přímé vnitřní závit G 1 1/2</t>
  </si>
  <si>
    <t>121</t>
  </si>
  <si>
    <t>734292718</t>
  </si>
  <si>
    <t>Kohout kulový přímý G 2 PN 42 do 185°C vnitřní závit</t>
  </si>
  <si>
    <t>212382751</t>
  </si>
  <si>
    <t>Ostatní armatury kulové kohouty PN 42 do 185°C přímé vnitřní závit G 2</t>
  </si>
  <si>
    <t>122</t>
  </si>
  <si>
    <t>998734201</t>
  </si>
  <si>
    <t>Přesun hmot procentní pro armatury v objektech v do 6 m</t>
  </si>
  <si>
    <t>1413670354</t>
  </si>
  <si>
    <t>Přesun hmot pro armatury stanovený procentní sazbou (%) z ceny vodorovná dopravní vzdálenost do 50 m základní v objektech výšky do 6 m</t>
  </si>
  <si>
    <t>123</t>
  </si>
  <si>
    <t>998734294</t>
  </si>
  <si>
    <t>Příplatek k přesunu hmot procentnímu pro armatury za zvětšený přesun do 1000 m</t>
  </si>
  <si>
    <t>1694818769</t>
  </si>
  <si>
    <t>Přesun hmot pro armatury stanovený procentní sazbou (%) z ceny vodorovná dopravní vzdálenost do 50 m Příplatek k cenám za zvětšený přesun přes vymezenou vodorovnou dopravní vzdálenost do 1000 m</t>
  </si>
  <si>
    <t>N00</t>
  </si>
  <si>
    <t>Ostatní náklady</t>
  </si>
  <si>
    <t>124</t>
  </si>
  <si>
    <t>006180002</t>
  </si>
  <si>
    <t>Stavební přípomoce</t>
  </si>
  <si>
    <t>hod</t>
  </si>
  <si>
    <t>512</t>
  </si>
  <si>
    <t>2045177353</t>
  </si>
  <si>
    <t>125</t>
  </si>
  <si>
    <t>006180003</t>
  </si>
  <si>
    <t>Vizuální kontrola svarů dle EN 970 (100%)</t>
  </si>
  <si>
    <t>388881629</t>
  </si>
  <si>
    <t>126</t>
  </si>
  <si>
    <t>0325030003</t>
  </si>
  <si>
    <t>Požární hlídka po dokončení svářečských prací</t>
  </si>
  <si>
    <t>den</t>
  </si>
  <si>
    <t>-845093634</t>
  </si>
  <si>
    <t>127</t>
  </si>
  <si>
    <t>006180004</t>
  </si>
  <si>
    <t>Provozní zkouška, zhotovení protokolu</t>
  </si>
  <si>
    <t>-945792632</t>
  </si>
  <si>
    <t>128</t>
  </si>
  <si>
    <t>006180005</t>
  </si>
  <si>
    <t>Vypuštění soustavy</t>
  </si>
  <si>
    <t>-1924601473</t>
  </si>
  <si>
    <t>129</t>
  </si>
  <si>
    <t>0452000008</t>
  </si>
  <si>
    <t>Topná zkouška - v trvání min 72 hodin, zhotovení protokolu</t>
  </si>
  <si>
    <t>-1341607868</t>
  </si>
  <si>
    <t>130</t>
  </si>
  <si>
    <t>0452000009</t>
  </si>
  <si>
    <t>Propláchnutí a napuštění soustavy - 1 x proplach + napuštění upravenou vodou</t>
  </si>
  <si>
    <t>755280967</t>
  </si>
  <si>
    <t>131</t>
  </si>
  <si>
    <t>0452000010</t>
  </si>
  <si>
    <t>Tlaková zkouška, zhotovení protokolu</t>
  </si>
  <si>
    <t>-1606498224</t>
  </si>
  <si>
    <t>132</t>
  </si>
  <si>
    <t>04522000010.1</t>
  </si>
  <si>
    <t>Zkouška těsnosti, zhotovení protokolu</t>
  </si>
  <si>
    <t>787652020</t>
  </si>
  <si>
    <t>133</t>
  </si>
  <si>
    <t>044548411</t>
  </si>
  <si>
    <t>Revize plynových zařízení</t>
  </si>
  <si>
    <t>-1350192992</t>
  </si>
  <si>
    <t>134</t>
  </si>
  <si>
    <t>580506321</t>
  </si>
  <si>
    <t>Odvzdušnění plynovodu DN do 80 dl do 20 m</t>
  </si>
  <si>
    <t>úsek</t>
  </si>
  <si>
    <t>1485527452</t>
  </si>
  <si>
    <t>Opakovaná tlaková zkouška plynovodu odvzdušnění plynovodu DN do 80, délky do 20 m</t>
  </si>
  <si>
    <t>135</t>
  </si>
  <si>
    <t>732199100.1</t>
  </si>
  <si>
    <t>Výchozí revize expanzní nádoby</t>
  </si>
  <si>
    <t>1137966264</t>
  </si>
  <si>
    <t>Výchozí revizeí expanzní nádoby</t>
  </si>
  <si>
    <t>136</t>
  </si>
  <si>
    <t>0950020010.4</t>
  </si>
  <si>
    <t>Zprovoznění a uvedení do provozu expanzního automatu</t>
  </si>
  <si>
    <t>-934246269</t>
  </si>
  <si>
    <t>137</t>
  </si>
  <si>
    <t>0950020010.5</t>
  </si>
  <si>
    <t>Zprovoznění a uvedení kotle do provozu</t>
  </si>
  <si>
    <t>-640772026</t>
  </si>
  <si>
    <t>138</t>
  </si>
  <si>
    <t>732199100</t>
  </si>
  <si>
    <t>Montáž orientačních štítků</t>
  </si>
  <si>
    <t>931493582</t>
  </si>
  <si>
    <t>Montáž štítků orientačních</t>
  </si>
  <si>
    <t>139</t>
  </si>
  <si>
    <t>04522000010.2</t>
  </si>
  <si>
    <t>Návrh provozního řádu kotelny</t>
  </si>
  <si>
    <t>868107322</t>
  </si>
  <si>
    <t>03 - Elektroinstalace a MaR</t>
  </si>
  <si>
    <t>D1 - ROZVADĚČE</t>
  </si>
  <si>
    <t>D3 - ČIDLA A POHONY</t>
  </si>
  <si>
    <t xml:space="preserve">D4 - KABELY ,KABELOVÉ TRASY </t>
  </si>
  <si>
    <t>D5 - OSTATNÍ MATERIÁL A MONTÁŽNÍ PRÁCE</t>
  </si>
  <si>
    <t>D6 - INŽENÝRSKÁ ČINNOST</t>
  </si>
  <si>
    <t>D1</t>
  </si>
  <si>
    <t>ROZVADĚČE</t>
  </si>
  <si>
    <t>Pol1</t>
  </si>
  <si>
    <t>Rozváděč RMa1</t>
  </si>
  <si>
    <t>-960038467</t>
  </si>
  <si>
    <t xml:space="preserve">Poznámka k položce:_x000d_
Oceloplechový nástěnný, IP 64, sestava 1 pole_x000d_
Rozměry (šxvxh): 800×1000×300) _x000d_
Přívody a vývody do rozvaděče horem. Kabelové průchodky dle dimenzí jednotlivých vývodů_x000d_
Ovládací prvky - přepínače, tlačítkové ovladače, signálky_x000d_
Přístrojová náplň části napájené ze sítě : relé, stykače přepínače, svorkovnice, elektrojiskrově bezpečné připojení plynoměru, elektroměr _x000d_
Jističe podle výrobního schematu zapojení, Zkratová odolnost rozvaděče Ikmax: 10 kA, proudový chránič 40mA_x000d_
·  hlavní vypínač: 32A/3P_x000d_
·  2. + 3. stupeň přepěťové ochrany_x000d_
Barevný dotykový displej (sběrnice Ethernet, RS485, RS232, napájení 24VDC, 300mA, úhlopříčka min 7'', grafická aplikace) min. IP40_x000d_
·  DDC systém měření a regulace 24xAI,16xAO,16xDI, 16xDO komplet, komunikační karta ETH. CAN, MODBus, ovládací displej min. 10 řádků, datová přepěťová ochrana_x000d_
Napájecí zdroje 230/15VDC, min7VA, 230/24VDC min 30VA_x000d_
Kompletní dodávka sestavy, včetně pomocného materiálu pro montáž a propojení, vodiče, svorky, instalace a oživení, výbava dle schematu rozvaděče RMa1_x000d_
Komunikační modul pro kotle</t>
  </si>
  <si>
    <t>D3</t>
  </si>
  <si>
    <t>ČIDLA A POHONY</t>
  </si>
  <si>
    <t>Pol10</t>
  </si>
  <si>
    <t>detektor plynu, CH4, 10% a 20% DMV, 2x binární výstup, UN=12-24VDC</t>
  </si>
  <si>
    <t>ks</t>
  </si>
  <si>
    <t>559199808</t>
  </si>
  <si>
    <t>Pol11</t>
  </si>
  <si>
    <t xml:space="preserve">detektor CO, 1, limit podle bezp normy,  výstup</t>
  </si>
  <si>
    <t>-622166230</t>
  </si>
  <si>
    <t>Pol12</t>
  </si>
  <si>
    <t>vyhodnocovací bezpečnostní centrála pro detektory, nezávislý výstup , komunikace ETH/CAN/ModBus</t>
  </si>
  <si>
    <t>-410020920</t>
  </si>
  <si>
    <t>Pol13</t>
  </si>
  <si>
    <t>Bezpečnostní termostat 90-120°C s aretací</t>
  </si>
  <si>
    <t>1595374767</t>
  </si>
  <si>
    <t>Pol2</t>
  </si>
  <si>
    <t xml:space="preserve">Elektronický teplotní snímač a převodník,  2-10 V,  Un12-24VDC, s jímkou G1/2, l podle instalace</t>
  </si>
  <si>
    <t>-914587632</t>
  </si>
  <si>
    <t>Pol3</t>
  </si>
  <si>
    <t xml:space="preserve">Elektronický sběrnicový teplotní snímač a převodník,  LIN(ModBus),  Un12-24VDC, s jímkou G1/2, l podle instalace</t>
  </si>
  <si>
    <t>1393405719</t>
  </si>
  <si>
    <t>Pol4</t>
  </si>
  <si>
    <t>Termostat prostorové teploty -0-60°C</t>
  </si>
  <si>
    <t>-104771785</t>
  </si>
  <si>
    <t>Pol5</t>
  </si>
  <si>
    <t>Snímač zaplavení, Un 12-24VDC, vodivostní včetně sondy</t>
  </si>
  <si>
    <t>2125635993</t>
  </si>
  <si>
    <t>Pol6</t>
  </si>
  <si>
    <t xml:space="preserve">servopohon  24VDC, 0-10Vss, min 8Nm, provedení podle 3CV a klapek VZT</t>
  </si>
  <si>
    <t>33345670</t>
  </si>
  <si>
    <t>Pol7</t>
  </si>
  <si>
    <t>Optická a akustická signalizace pro rozvaděče</t>
  </si>
  <si>
    <t>-26804106</t>
  </si>
  <si>
    <t>Pol8</t>
  </si>
  <si>
    <t>Elektronický tlakový převodník-1/6 BAR 0-10V , 1x vnější závit s příslušenstvím</t>
  </si>
  <si>
    <t>-1779420886</t>
  </si>
  <si>
    <t>Pol9</t>
  </si>
  <si>
    <t xml:space="preserve">Elektronický venkovní teplotní snímač a převodník,  2-10 V,  Un12-24VDC,</t>
  </si>
  <si>
    <t>2139972604</t>
  </si>
  <si>
    <t>D4</t>
  </si>
  <si>
    <t xml:space="preserve">KABELY ,KABELOVÉ TRASY </t>
  </si>
  <si>
    <t>Pol14</t>
  </si>
  <si>
    <t>Kabel JYTY 3x0,8</t>
  </si>
  <si>
    <t>-522714990</t>
  </si>
  <si>
    <t>Pol15</t>
  </si>
  <si>
    <t>Kabel B2ca,S1,D0 2x2x0,8</t>
  </si>
  <si>
    <t>-1625447882</t>
  </si>
  <si>
    <t>Pol16</t>
  </si>
  <si>
    <t>Kabel JYTY 7x1</t>
  </si>
  <si>
    <t>-594158968</t>
  </si>
  <si>
    <t>Pol17</t>
  </si>
  <si>
    <t>Kabel LAM DATAPAR 2x2x0,8</t>
  </si>
  <si>
    <t>1011730352</t>
  </si>
  <si>
    <t>Pol18</t>
  </si>
  <si>
    <t>Kabel 1-CYKY-J 3x1,5mm2</t>
  </si>
  <si>
    <t>156052680</t>
  </si>
  <si>
    <t>Pol19</t>
  </si>
  <si>
    <t>Kabel 1-CYKY-J 3x2,5mm2</t>
  </si>
  <si>
    <t>1026524262</t>
  </si>
  <si>
    <t>Pol20</t>
  </si>
  <si>
    <t>Kabel 1-CYKY-J 5x4mm2</t>
  </si>
  <si>
    <t>-2113744653</t>
  </si>
  <si>
    <t>Pol21</t>
  </si>
  <si>
    <t>Kabel CY16mm2</t>
  </si>
  <si>
    <t>1873168708</t>
  </si>
  <si>
    <t>Pol22</t>
  </si>
  <si>
    <t>Kabel CY6mm2</t>
  </si>
  <si>
    <t>544252297</t>
  </si>
  <si>
    <t>Pol23</t>
  </si>
  <si>
    <t xml:space="preserve">Oceloplechový nebo drátěný žlab 60/50mm, galvanizovaný, včetně víka a příslušenství pro montáž ( konzole pro  montáž na stěnu, spojky, nosníky,šrouby, úchyty, závěsy a výložníky po 1,5m, atd. )</t>
  </si>
  <si>
    <t>-247480255</t>
  </si>
  <si>
    <t>Pol24</t>
  </si>
  <si>
    <t>Plastová trubka PPE/PPO HFPR 20, vnitřní průměr 17,4mm vč. příslušenství pro montáž plastových pancéřových trubek (kolena, spojky, příchytky, atd.)</t>
  </si>
  <si>
    <t>-322867905</t>
  </si>
  <si>
    <t>Pol25</t>
  </si>
  <si>
    <t>Plastová PPE vkládací lišta HMIK 16/16, vč. příslušenství pro montáž</t>
  </si>
  <si>
    <t>-875686688</t>
  </si>
  <si>
    <t>Pol26</t>
  </si>
  <si>
    <t>Ocelové nosné konstrukce</t>
  </si>
  <si>
    <t>1316471752</t>
  </si>
  <si>
    <t>D5</t>
  </si>
  <si>
    <t>OSTATNÍ MATERIÁL A MONTÁŽNÍ PRÁCE</t>
  </si>
  <si>
    <t>Pol27</t>
  </si>
  <si>
    <t xml:space="preserve">Centtrální řídící a správní jendotka s příslušenstvím, , OS Linux,  2x ETH RJ45, zdroj,  - náhrada stávající – rozšíření paměti</t>
  </si>
  <si>
    <t>-1269543063</t>
  </si>
  <si>
    <t>Pol28</t>
  </si>
  <si>
    <t>Instalační a přístrojové krabice, drobný montážní materiál</t>
  </si>
  <si>
    <t>1287907985</t>
  </si>
  <si>
    <t>Pol29</t>
  </si>
  <si>
    <t>Systémová montáž, kompletace, oživení</t>
  </si>
  <si>
    <t>1826023087</t>
  </si>
  <si>
    <t>Pol30</t>
  </si>
  <si>
    <t>Software pro regulátory a vizualizaci</t>
  </si>
  <si>
    <t>-2038680735</t>
  </si>
  <si>
    <t>Pol31</t>
  </si>
  <si>
    <t>Stavební přípomocné práce, stavební připravenost</t>
  </si>
  <si>
    <t>651126373</t>
  </si>
  <si>
    <t>Pol32</t>
  </si>
  <si>
    <t>Drobný nespecifikovaný a montážní materiál</t>
  </si>
  <si>
    <t>1394950467</t>
  </si>
  <si>
    <t>Pol33</t>
  </si>
  <si>
    <t>Svítidlo žářivkové 12W IP54 celoplastové do RMa1,</t>
  </si>
  <si>
    <t>-731251022</t>
  </si>
  <si>
    <t>D6</t>
  </si>
  <si>
    <t>INŽENÝRSKÁ ČINNOST</t>
  </si>
  <si>
    <t>Pol37</t>
  </si>
  <si>
    <t>Provozní zkoušky</t>
  </si>
  <si>
    <t>1828338645</t>
  </si>
  <si>
    <t>Pol38</t>
  </si>
  <si>
    <t>Výchozí revize elektro</t>
  </si>
  <si>
    <t>949126875</t>
  </si>
  <si>
    <t>Pol39</t>
  </si>
  <si>
    <t>Zaučení obsluhy</t>
  </si>
  <si>
    <t>-911635791</t>
  </si>
  <si>
    <t>04 - Vedlejší rozpočtové náklady</t>
  </si>
  <si>
    <t>VRN - Vedlejší rozpočtové náklady</t>
  </si>
  <si>
    <t>VRN</t>
  </si>
  <si>
    <t>00618P1102</t>
  </si>
  <si>
    <t>Harmonogram výstavby časová souslednost v souvislosti se zajištěním provizorního zásobování a klimat</t>
  </si>
  <si>
    <t>1024</t>
  </si>
  <si>
    <t>-1601787659</t>
  </si>
  <si>
    <t>00618P194</t>
  </si>
  <si>
    <t>Dílenská a výrobní dokumentace</t>
  </si>
  <si>
    <t>1205075149</t>
  </si>
  <si>
    <t>00618P195</t>
  </si>
  <si>
    <t>Dokumentace skutečného provedení stavby</t>
  </si>
  <si>
    <t>-1155854188</t>
  </si>
  <si>
    <t>030001000</t>
  </si>
  <si>
    <t>Zařízení staveniště</t>
  </si>
  <si>
    <t>-1266980591</t>
  </si>
  <si>
    <t>Zařízení staveniště, vč. nákladů na provoz</t>
  </si>
  <si>
    <t>041103000</t>
  </si>
  <si>
    <t>Autorský dozor projektanta</t>
  </si>
  <si>
    <t>222407229</t>
  </si>
  <si>
    <t>041203000</t>
  </si>
  <si>
    <t>Technický dozor investora</t>
  </si>
  <si>
    <t>-1249653623</t>
  </si>
  <si>
    <t>045002000</t>
  </si>
  <si>
    <t>Kompletační a koordinační činnost</t>
  </si>
  <si>
    <t>…</t>
  </si>
  <si>
    <t>1563678207</t>
  </si>
  <si>
    <t>070001000</t>
  </si>
  <si>
    <t>Provozní vlivy</t>
  </si>
  <si>
    <t>Kč</t>
  </si>
  <si>
    <t>-127291382</t>
  </si>
  <si>
    <t>Poznámka k položce:_x000d_
Poznámka k položce: Náklady na opatření proti poškození cizího majetku a vnitřních prostor stavby, součinnost s vlastníky stavbou dotčených prostor</t>
  </si>
  <si>
    <t>090001000</t>
  </si>
  <si>
    <t>1590342548</t>
  </si>
  <si>
    <t xml:space="preserve">Poznámka k položce:_x000d_
Poznámka k položce:  Náklady spojené s dodávkou energie, opatření na dodržování technologických předpisů ochrana sousedních pozemků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</si>
</sst>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P04123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kotelny Gymnázium Broumov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Broumov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EVELIS,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Stavební úpravy'!J30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Stavební úpravy'!P124</f>
        <v>0</v>
      </c>
      <c r="AV95" s="125">
        <f>'01 - Stavební úpravy'!J33</f>
        <v>0</v>
      </c>
      <c r="AW95" s="125">
        <f>'01 - Stavební úpravy'!J34</f>
        <v>0</v>
      </c>
      <c r="AX95" s="125">
        <f>'01 - Stavební úpravy'!J35</f>
        <v>0</v>
      </c>
      <c r="AY95" s="125">
        <f>'01 - Stavební úpravy'!J36</f>
        <v>0</v>
      </c>
      <c r="AZ95" s="125">
        <f>'01 - Stavební úpravy'!F33</f>
        <v>0</v>
      </c>
      <c r="BA95" s="125">
        <f>'01 - Stavební úpravy'!F34</f>
        <v>0</v>
      </c>
      <c r="BB95" s="125">
        <f>'01 - Stavební úpravy'!F35</f>
        <v>0</v>
      </c>
      <c r="BC95" s="125">
        <f>'01 - Stavební úpravy'!F36</f>
        <v>0</v>
      </c>
      <c r="BD95" s="127">
        <f>'01 - Stavební úpravy'!F37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Technologie kotelny'!J30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'02 - Technologie kotelny'!P126</f>
        <v>0</v>
      </c>
      <c r="AV96" s="125">
        <f>'02 - Technologie kotelny'!J33</f>
        <v>0</v>
      </c>
      <c r="AW96" s="125">
        <f>'02 - Technologie kotelny'!J34</f>
        <v>0</v>
      </c>
      <c r="AX96" s="125">
        <f>'02 - Technologie kotelny'!J35</f>
        <v>0</v>
      </c>
      <c r="AY96" s="125">
        <f>'02 - Technologie kotelny'!J36</f>
        <v>0</v>
      </c>
      <c r="AZ96" s="125">
        <f>'02 - Technologie kotelny'!F33</f>
        <v>0</v>
      </c>
      <c r="BA96" s="125">
        <f>'02 - Technologie kotelny'!F34</f>
        <v>0</v>
      </c>
      <c r="BB96" s="125">
        <f>'02 - Technologie kotelny'!F35</f>
        <v>0</v>
      </c>
      <c r="BC96" s="125">
        <f>'02 - Technologie kotelny'!F36</f>
        <v>0</v>
      </c>
      <c r="BD96" s="127">
        <f>'02 - Technologie kotelny'!F37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Elektroinstalace a MaR'!J30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4">
        <v>0</v>
      </c>
      <c r="AT97" s="125">
        <f>ROUND(SUM(AV97:AW97),2)</f>
        <v>0</v>
      </c>
      <c r="AU97" s="126">
        <f>'03 - Elektroinstalace a MaR'!P121</f>
        <v>0</v>
      </c>
      <c r="AV97" s="125">
        <f>'03 - Elektroinstalace a MaR'!J33</f>
        <v>0</v>
      </c>
      <c r="AW97" s="125">
        <f>'03 - Elektroinstalace a MaR'!J34</f>
        <v>0</v>
      </c>
      <c r="AX97" s="125">
        <f>'03 - Elektroinstalace a MaR'!J35</f>
        <v>0</v>
      </c>
      <c r="AY97" s="125">
        <f>'03 - Elektroinstalace a MaR'!J36</f>
        <v>0</v>
      </c>
      <c r="AZ97" s="125">
        <f>'03 - Elektroinstalace a MaR'!F33</f>
        <v>0</v>
      </c>
      <c r="BA97" s="125">
        <f>'03 - Elektroinstalace a MaR'!F34</f>
        <v>0</v>
      </c>
      <c r="BB97" s="125">
        <f>'03 - Elektroinstalace a MaR'!F35</f>
        <v>0</v>
      </c>
      <c r="BC97" s="125">
        <f>'03 - Elektroinstalace a MaR'!F36</f>
        <v>0</v>
      </c>
      <c r="BD97" s="127">
        <f>'03 - Elektroinstalace a MaR'!F37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7" customFormat="1" ht="16.5" customHeight="1">
      <c r="A98" s="116" t="s">
        <v>81</v>
      </c>
      <c r="B98" s="117"/>
      <c r="C98" s="118"/>
      <c r="D98" s="119" t="s">
        <v>94</v>
      </c>
      <c r="E98" s="119"/>
      <c r="F98" s="119"/>
      <c r="G98" s="119"/>
      <c r="H98" s="119"/>
      <c r="I98" s="120"/>
      <c r="J98" s="119" t="s">
        <v>95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Vedlejší rozpočtové 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84</v>
      </c>
      <c r="AR98" s="123"/>
      <c r="AS98" s="129">
        <v>0</v>
      </c>
      <c r="AT98" s="130">
        <f>ROUND(SUM(AV98:AW98),2)</f>
        <v>0</v>
      </c>
      <c r="AU98" s="131">
        <f>'04 - Vedlejší rozpočtové ...'!P117</f>
        <v>0</v>
      </c>
      <c r="AV98" s="130">
        <f>'04 - Vedlejší rozpočtové ...'!J33</f>
        <v>0</v>
      </c>
      <c r="AW98" s="130">
        <f>'04 - Vedlejší rozpočtové ...'!J34</f>
        <v>0</v>
      </c>
      <c r="AX98" s="130">
        <f>'04 - Vedlejší rozpočtové ...'!J35</f>
        <v>0</v>
      </c>
      <c r="AY98" s="130">
        <f>'04 - Vedlejší rozpočtové ...'!J36</f>
        <v>0</v>
      </c>
      <c r="AZ98" s="130">
        <f>'04 - Vedlejší rozpočtové ...'!F33</f>
        <v>0</v>
      </c>
      <c r="BA98" s="130">
        <f>'04 - Vedlejší rozpočtové ...'!F34</f>
        <v>0</v>
      </c>
      <c r="BB98" s="130">
        <f>'04 - Vedlejší rozpočtové ...'!F35</f>
        <v>0</v>
      </c>
      <c r="BC98" s="130">
        <f>'04 - Vedlejší rozpočtové ...'!F36</f>
        <v>0</v>
      </c>
      <c r="BD98" s="132">
        <f>'04 - Vedlejší rozpočtové ...'!F37</f>
        <v>0</v>
      </c>
      <c r="BE98" s="7"/>
      <c r="BT98" s="128" t="s">
        <v>85</v>
      </c>
      <c r="BV98" s="128" t="s">
        <v>79</v>
      </c>
      <c r="BW98" s="128" t="s">
        <v>96</v>
      </c>
      <c r="BX98" s="128" t="s">
        <v>5</v>
      </c>
      <c r="CL98" s="128" t="s">
        <v>1</v>
      </c>
      <c r="CM98" s="128" t="s">
        <v>87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TKaqyziWld5uYQqShrxv6K3E28oIZ85szHMwQoxydAgyq3lOEvLO5Z/LlkWyb2QDkzZhqBEQCXtBuEhHBmLx+A==" hashValue="a8Gl+AQPW5qhDpxKJfPl/v8BHwz7xIjVccqKKyHa+gEEV9G7hFA3IEi+eWkO5YqBM9qz2s6Wn/sfyUejAlXpK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 úpravy'!C2" display="/"/>
    <hyperlink ref="A96" location="'02 - Technologie kotelny'!C2" display="/"/>
    <hyperlink ref="A97" location="'03 - Elektroinstalace a MaR'!C2" display="/"/>
    <hyperlink ref="A98" location="'04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kotelny Gymnázium Broumov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ROUND((SUM(BE124:BE173)),  2)</f>
        <v>0</v>
      </c>
      <c r="G33" s="35"/>
      <c r="H33" s="35"/>
      <c r="I33" s="152">
        <v>0.20999999999999999</v>
      </c>
      <c r="J33" s="151">
        <f>ROUND(((SUM(BE124:BE173))*I33),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ROUND((SUM(BF124:BF173)),  2)</f>
        <v>0</v>
      </c>
      <c r="G34" s="35"/>
      <c r="H34" s="35"/>
      <c r="I34" s="152">
        <v>0.12</v>
      </c>
      <c r="J34" s="151">
        <f>ROUND(((SUM(BF124:BF173))*I34),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ROUND((SUM(BG124:BG173)),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ROUND((SUM(BH124:BH173)),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ROUND((SUM(BI124:BI173)),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kotelny Gymnázium Broumov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Stavební úpravy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Broumov</v>
      </c>
      <c r="G89" s="37"/>
      <c r="H89" s="37"/>
      <c r="I89" s="29" t="s">
        <v>22</v>
      </c>
      <c r="J89" s="76" t="str">
        <f>IF(J12="","",J12)</f>
        <v>12. 4. 2024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EVELIS,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107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108</v>
      </c>
      <c r="E100" s="185"/>
      <c r="F100" s="185"/>
      <c r="G100" s="185"/>
      <c r="H100" s="185"/>
      <c r="I100" s="185"/>
      <c r="J100" s="186">
        <f>J140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109</v>
      </c>
      <c r="E101" s="185"/>
      <c r="F101" s="185"/>
      <c r="G101" s="185"/>
      <c r="H101" s="185"/>
      <c r="I101" s="185"/>
      <c r="J101" s="186">
        <f>J154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J163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111</v>
      </c>
      <c r="E103" s="179"/>
      <c r="F103" s="179"/>
      <c r="G103" s="179"/>
      <c r="H103" s="179"/>
      <c r="I103" s="179"/>
      <c r="J103" s="180">
        <f>J166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112</v>
      </c>
      <c r="E104" s="185"/>
      <c r="F104" s="185"/>
      <c r="G104" s="185"/>
      <c r="H104" s="185"/>
      <c r="I104" s="185"/>
      <c r="J104" s="186">
        <f>J167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Rekonstrukce kotelny Gymnázium Broumov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98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01 - Stavební úpravy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Broumov</v>
      </c>
      <c r="G118" s="37"/>
      <c r="H118" s="37"/>
      <c r="I118" s="29" t="s">
        <v>22</v>
      </c>
      <c r="J118" s="76" t="str">
        <f>IF(J12="","",J12)</f>
        <v>12. 4. 2024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30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>EVELIS, s.r.o.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114</v>
      </c>
      <c r="D123" s="191" t="s">
        <v>62</v>
      </c>
      <c r="E123" s="191" t="s">
        <v>58</v>
      </c>
      <c r="F123" s="191" t="s">
        <v>59</v>
      </c>
      <c r="G123" s="191" t="s">
        <v>115</v>
      </c>
      <c r="H123" s="191" t="s">
        <v>116</v>
      </c>
      <c r="I123" s="191" t="s">
        <v>117</v>
      </c>
      <c r="J123" s="191" t="s">
        <v>102</v>
      </c>
      <c r="K123" s="192" t="s">
        <v>118</v>
      </c>
      <c r="L123" s="193"/>
      <c r="M123" s="97" t="s">
        <v>1</v>
      </c>
      <c r="N123" s="98" t="s">
        <v>41</v>
      </c>
      <c r="O123" s="98" t="s">
        <v>119</v>
      </c>
      <c r="P123" s="98" t="s">
        <v>120</v>
      </c>
      <c r="Q123" s="98" t="s">
        <v>121</v>
      </c>
      <c r="R123" s="98" t="s">
        <v>122</v>
      </c>
      <c r="S123" s="98" t="s">
        <v>123</v>
      </c>
      <c r="T123" s="99" t="s">
        <v>124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125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P125+P166</f>
        <v>0</v>
      </c>
      <c r="Q124" s="101"/>
      <c r="R124" s="196">
        <f>R125+R166</f>
        <v>0</v>
      </c>
      <c r="S124" s="101"/>
      <c r="T124" s="197">
        <f>T125+T166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104</v>
      </c>
      <c r="BK124" s="198">
        <f>BK125+BK166</f>
        <v>0</v>
      </c>
    </row>
    <row r="125" s="12" customFormat="1" ht="25.92" customHeight="1">
      <c r="A125" s="12"/>
      <c r="B125" s="199"/>
      <c r="C125" s="200"/>
      <c r="D125" s="201" t="s">
        <v>76</v>
      </c>
      <c r="E125" s="202" t="s">
        <v>126</v>
      </c>
      <c r="F125" s="202" t="s">
        <v>127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P126+P129+P140+P154+P163</f>
        <v>0</v>
      </c>
      <c r="Q125" s="207"/>
      <c r="R125" s="208">
        <f>R126+R129+R140+R154+R163</f>
        <v>0</v>
      </c>
      <c r="S125" s="207"/>
      <c r="T125" s="209">
        <f>T126+T129+T140+T154+T163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85</v>
      </c>
      <c r="AT125" s="211" t="s">
        <v>76</v>
      </c>
      <c r="AU125" s="211" t="s">
        <v>77</v>
      </c>
      <c r="AY125" s="210" t="s">
        <v>128</v>
      </c>
      <c r="BK125" s="212">
        <f>BK126+BK129+BK140+BK154+BK163</f>
        <v>0</v>
      </c>
    </row>
    <row r="126" s="12" customFormat="1" ht="22.8" customHeight="1">
      <c r="A126" s="12"/>
      <c r="B126" s="199"/>
      <c r="C126" s="200"/>
      <c r="D126" s="201" t="s">
        <v>76</v>
      </c>
      <c r="E126" s="213" t="s">
        <v>129</v>
      </c>
      <c r="F126" s="213" t="s">
        <v>130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SUM(P127:P128)</f>
        <v>0</v>
      </c>
      <c r="Q126" s="207"/>
      <c r="R126" s="208">
        <f>SUM(R127:R128)</f>
        <v>0</v>
      </c>
      <c r="S126" s="207"/>
      <c r="T126" s="20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85</v>
      </c>
      <c r="AT126" s="211" t="s">
        <v>76</v>
      </c>
      <c r="AU126" s="211" t="s">
        <v>85</v>
      </c>
      <c r="AY126" s="210" t="s">
        <v>128</v>
      </c>
      <c r="BK126" s="212">
        <f>SUM(BK127:BK128)</f>
        <v>0</v>
      </c>
    </row>
    <row r="127" s="2" customFormat="1" ht="37.8" customHeight="1">
      <c r="A127" s="35"/>
      <c r="B127" s="36"/>
      <c r="C127" s="215" t="s">
        <v>85</v>
      </c>
      <c r="D127" s="215" t="s">
        <v>131</v>
      </c>
      <c r="E127" s="216" t="s">
        <v>132</v>
      </c>
      <c r="F127" s="217" t="s">
        <v>133</v>
      </c>
      <c r="G127" s="218" t="s">
        <v>134</v>
      </c>
      <c r="H127" s="219">
        <v>5</v>
      </c>
      <c r="I127" s="220"/>
      <c r="J127" s="221">
        <f>ROUND(I127*H127,2)</f>
        <v>0</v>
      </c>
      <c r="K127" s="217" t="s">
        <v>135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136</v>
      </c>
      <c r="AT127" s="226" t="s">
        <v>131</v>
      </c>
      <c r="AU127" s="226" t="s">
        <v>87</v>
      </c>
      <c r="AY127" s="14" t="s">
        <v>128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136</v>
      </c>
      <c r="BM127" s="226" t="s">
        <v>87</v>
      </c>
    </row>
    <row r="128" s="2" customFormat="1">
      <c r="A128" s="35"/>
      <c r="B128" s="36"/>
      <c r="C128" s="37"/>
      <c r="D128" s="228" t="s">
        <v>137</v>
      </c>
      <c r="E128" s="37"/>
      <c r="F128" s="229" t="s">
        <v>133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137</v>
      </c>
      <c r="AU128" s="14" t="s">
        <v>87</v>
      </c>
    </row>
    <row r="129" s="12" customFormat="1" ht="22.8" customHeight="1">
      <c r="A129" s="12"/>
      <c r="B129" s="199"/>
      <c r="C129" s="200"/>
      <c r="D129" s="201" t="s">
        <v>76</v>
      </c>
      <c r="E129" s="213" t="s">
        <v>138</v>
      </c>
      <c r="F129" s="213" t="s">
        <v>139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SUM(P130:P139)</f>
        <v>0</v>
      </c>
      <c r="Q129" s="207"/>
      <c r="R129" s="208">
        <f>SUM(R130:R139)</f>
        <v>0</v>
      </c>
      <c r="S129" s="207"/>
      <c r="T129" s="209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85</v>
      </c>
      <c r="AT129" s="211" t="s">
        <v>76</v>
      </c>
      <c r="AU129" s="211" t="s">
        <v>85</v>
      </c>
      <c r="AY129" s="210" t="s">
        <v>128</v>
      </c>
      <c r="BK129" s="212">
        <f>SUM(BK130:BK139)</f>
        <v>0</v>
      </c>
    </row>
    <row r="130" s="2" customFormat="1" ht="24.15" customHeight="1">
      <c r="A130" s="35"/>
      <c r="B130" s="36"/>
      <c r="C130" s="215" t="s">
        <v>87</v>
      </c>
      <c r="D130" s="215" t="s">
        <v>131</v>
      </c>
      <c r="E130" s="216" t="s">
        <v>140</v>
      </c>
      <c r="F130" s="217" t="s">
        <v>141</v>
      </c>
      <c r="G130" s="218" t="s">
        <v>142</v>
      </c>
      <c r="H130" s="219">
        <v>44.091000000000001</v>
      </c>
      <c r="I130" s="220"/>
      <c r="J130" s="221">
        <f>ROUND(I130*H130,2)</f>
        <v>0</v>
      </c>
      <c r="K130" s="217" t="s">
        <v>135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136</v>
      </c>
      <c r="AT130" s="226" t="s">
        <v>131</v>
      </c>
      <c r="AU130" s="226" t="s">
        <v>87</v>
      </c>
      <c r="AY130" s="14" t="s">
        <v>128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136</v>
      </c>
      <c r="BM130" s="226" t="s">
        <v>136</v>
      </c>
    </row>
    <row r="131" s="2" customFormat="1">
      <c r="A131" s="35"/>
      <c r="B131" s="36"/>
      <c r="C131" s="37"/>
      <c r="D131" s="228" t="s">
        <v>137</v>
      </c>
      <c r="E131" s="37"/>
      <c r="F131" s="229" t="s">
        <v>141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137</v>
      </c>
      <c r="AU131" s="14" t="s">
        <v>87</v>
      </c>
    </row>
    <row r="132" s="2" customFormat="1" ht="24.15" customHeight="1">
      <c r="A132" s="35"/>
      <c r="B132" s="36"/>
      <c r="C132" s="215" t="s">
        <v>129</v>
      </c>
      <c r="D132" s="215" t="s">
        <v>131</v>
      </c>
      <c r="E132" s="216" t="s">
        <v>143</v>
      </c>
      <c r="F132" s="217" t="s">
        <v>144</v>
      </c>
      <c r="G132" s="218" t="s">
        <v>142</v>
      </c>
      <c r="H132" s="219">
        <v>120.836</v>
      </c>
      <c r="I132" s="220"/>
      <c r="J132" s="221">
        <f>ROUND(I132*H132,2)</f>
        <v>0</v>
      </c>
      <c r="K132" s="217" t="s">
        <v>135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136</v>
      </c>
      <c r="AT132" s="226" t="s">
        <v>131</v>
      </c>
      <c r="AU132" s="226" t="s">
        <v>87</v>
      </c>
      <c r="AY132" s="14" t="s">
        <v>128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136</v>
      </c>
      <c r="BM132" s="226" t="s">
        <v>138</v>
      </c>
    </row>
    <row r="133" s="2" customFormat="1">
      <c r="A133" s="35"/>
      <c r="B133" s="36"/>
      <c r="C133" s="37"/>
      <c r="D133" s="228" t="s">
        <v>137</v>
      </c>
      <c r="E133" s="37"/>
      <c r="F133" s="229" t="s">
        <v>144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137</v>
      </c>
      <c r="AU133" s="14" t="s">
        <v>87</v>
      </c>
    </row>
    <row r="134" s="2" customFormat="1" ht="33" customHeight="1">
      <c r="A134" s="35"/>
      <c r="B134" s="36"/>
      <c r="C134" s="215" t="s">
        <v>136</v>
      </c>
      <c r="D134" s="215" t="s">
        <v>131</v>
      </c>
      <c r="E134" s="216" t="s">
        <v>145</v>
      </c>
      <c r="F134" s="217" t="s">
        <v>146</v>
      </c>
      <c r="G134" s="218" t="s">
        <v>142</v>
      </c>
      <c r="H134" s="219">
        <v>120.836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136</v>
      </c>
      <c r="AT134" s="226" t="s">
        <v>131</v>
      </c>
      <c r="AU134" s="226" t="s">
        <v>87</v>
      </c>
      <c r="AY134" s="14" t="s">
        <v>128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136</v>
      </c>
      <c r="BM134" s="226" t="s">
        <v>147</v>
      </c>
    </row>
    <row r="135" s="2" customFormat="1">
      <c r="A135" s="35"/>
      <c r="B135" s="36"/>
      <c r="C135" s="37"/>
      <c r="D135" s="228" t="s">
        <v>137</v>
      </c>
      <c r="E135" s="37"/>
      <c r="F135" s="229" t="s">
        <v>146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137</v>
      </c>
      <c r="AU135" s="14" t="s">
        <v>87</v>
      </c>
    </row>
    <row r="136" s="2" customFormat="1" ht="16.5" customHeight="1">
      <c r="A136" s="35"/>
      <c r="B136" s="36"/>
      <c r="C136" s="215" t="s">
        <v>148</v>
      </c>
      <c r="D136" s="215" t="s">
        <v>131</v>
      </c>
      <c r="E136" s="216" t="s">
        <v>149</v>
      </c>
      <c r="F136" s="217" t="s">
        <v>150</v>
      </c>
      <c r="G136" s="218" t="s">
        <v>142</v>
      </c>
      <c r="H136" s="219">
        <v>50</v>
      </c>
      <c r="I136" s="220"/>
      <c r="J136" s="221">
        <f>ROUND(I136*H136,2)</f>
        <v>0</v>
      </c>
      <c r="K136" s="217" t="s">
        <v>135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136</v>
      </c>
      <c r="AT136" s="226" t="s">
        <v>131</v>
      </c>
      <c r="AU136" s="226" t="s">
        <v>87</v>
      </c>
      <c r="AY136" s="14" t="s">
        <v>128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136</v>
      </c>
      <c r="BM136" s="226" t="s">
        <v>151</v>
      </c>
    </row>
    <row r="137" s="2" customFormat="1">
      <c r="A137" s="35"/>
      <c r="B137" s="36"/>
      <c r="C137" s="37"/>
      <c r="D137" s="228" t="s">
        <v>137</v>
      </c>
      <c r="E137" s="37"/>
      <c r="F137" s="229" t="s">
        <v>150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137</v>
      </c>
      <c r="AU137" s="14" t="s">
        <v>87</v>
      </c>
    </row>
    <row r="138" s="2" customFormat="1" ht="24.15" customHeight="1">
      <c r="A138" s="35"/>
      <c r="B138" s="36"/>
      <c r="C138" s="215" t="s">
        <v>138</v>
      </c>
      <c r="D138" s="215" t="s">
        <v>131</v>
      </c>
      <c r="E138" s="216" t="s">
        <v>152</v>
      </c>
      <c r="F138" s="217" t="s">
        <v>153</v>
      </c>
      <c r="G138" s="218" t="s">
        <v>142</v>
      </c>
      <c r="H138" s="219">
        <v>200</v>
      </c>
      <c r="I138" s="220"/>
      <c r="J138" s="221">
        <f>ROUND(I138*H138,2)</f>
        <v>0</v>
      </c>
      <c r="K138" s="217" t="s">
        <v>135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136</v>
      </c>
      <c r="AT138" s="226" t="s">
        <v>131</v>
      </c>
      <c r="AU138" s="226" t="s">
        <v>87</v>
      </c>
      <c r="AY138" s="14" t="s">
        <v>128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136</v>
      </c>
      <c r="BM138" s="226" t="s">
        <v>8</v>
      </c>
    </row>
    <row r="139" s="2" customFormat="1">
      <c r="A139" s="35"/>
      <c r="B139" s="36"/>
      <c r="C139" s="37"/>
      <c r="D139" s="228" t="s">
        <v>137</v>
      </c>
      <c r="E139" s="37"/>
      <c r="F139" s="229" t="s">
        <v>153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137</v>
      </c>
      <c r="AU139" s="14" t="s">
        <v>87</v>
      </c>
    </row>
    <row r="140" s="12" customFormat="1" ht="22.8" customHeight="1">
      <c r="A140" s="12"/>
      <c r="B140" s="199"/>
      <c r="C140" s="200"/>
      <c r="D140" s="201" t="s">
        <v>76</v>
      </c>
      <c r="E140" s="213" t="s">
        <v>154</v>
      </c>
      <c r="F140" s="213" t="s">
        <v>155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SUM(P141:P153)</f>
        <v>0</v>
      </c>
      <c r="Q140" s="207"/>
      <c r="R140" s="208">
        <f>SUM(R141:R153)</f>
        <v>0</v>
      </c>
      <c r="S140" s="207"/>
      <c r="T140" s="209">
        <f>SUM(T141:T153)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85</v>
      </c>
      <c r="AT140" s="211" t="s">
        <v>76</v>
      </c>
      <c r="AU140" s="211" t="s">
        <v>85</v>
      </c>
      <c r="AY140" s="210" t="s">
        <v>128</v>
      </c>
      <c r="BK140" s="212">
        <f>SUM(BK141:BK153)</f>
        <v>0</v>
      </c>
    </row>
    <row r="141" s="2" customFormat="1" ht="33" customHeight="1">
      <c r="A141" s="35"/>
      <c r="B141" s="36"/>
      <c r="C141" s="215" t="s">
        <v>156</v>
      </c>
      <c r="D141" s="215" t="s">
        <v>131</v>
      </c>
      <c r="E141" s="216" t="s">
        <v>157</v>
      </c>
      <c r="F141" s="217" t="s">
        <v>158</v>
      </c>
      <c r="G141" s="218" t="s">
        <v>142</v>
      </c>
      <c r="H141" s="219">
        <v>44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136</v>
      </c>
      <c r="AT141" s="226" t="s">
        <v>131</v>
      </c>
      <c r="AU141" s="226" t="s">
        <v>87</v>
      </c>
      <c r="AY141" s="14" t="s">
        <v>128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136</v>
      </c>
      <c r="BM141" s="226" t="s">
        <v>159</v>
      </c>
    </row>
    <row r="142" s="2" customFormat="1">
      <c r="A142" s="35"/>
      <c r="B142" s="36"/>
      <c r="C142" s="37"/>
      <c r="D142" s="228" t="s">
        <v>137</v>
      </c>
      <c r="E142" s="37"/>
      <c r="F142" s="229" t="s">
        <v>158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137</v>
      </c>
      <c r="AU142" s="14" t="s">
        <v>87</v>
      </c>
    </row>
    <row r="143" s="2" customFormat="1" ht="24.15" customHeight="1">
      <c r="A143" s="35"/>
      <c r="B143" s="36"/>
      <c r="C143" s="215" t="s">
        <v>147</v>
      </c>
      <c r="D143" s="215" t="s">
        <v>131</v>
      </c>
      <c r="E143" s="216" t="s">
        <v>160</v>
      </c>
      <c r="F143" s="217" t="s">
        <v>161</v>
      </c>
      <c r="G143" s="218" t="s">
        <v>142</v>
      </c>
      <c r="H143" s="219">
        <v>44</v>
      </c>
      <c r="I143" s="220"/>
      <c r="J143" s="221">
        <f>ROUND(I143*H143,2)</f>
        <v>0</v>
      </c>
      <c r="K143" s="217" t="s">
        <v>135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136</v>
      </c>
      <c r="AT143" s="226" t="s">
        <v>131</v>
      </c>
      <c r="AU143" s="226" t="s">
        <v>87</v>
      </c>
      <c r="AY143" s="14" t="s">
        <v>128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136</v>
      </c>
      <c r="BM143" s="226" t="s">
        <v>162</v>
      </c>
    </row>
    <row r="144" s="2" customFormat="1">
      <c r="A144" s="35"/>
      <c r="B144" s="36"/>
      <c r="C144" s="37"/>
      <c r="D144" s="228" t="s">
        <v>137</v>
      </c>
      <c r="E144" s="37"/>
      <c r="F144" s="229" t="s">
        <v>161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137</v>
      </c>
      <c r="AU144" s="14" t="s">
        <v>87</v>
      </c>
    </row>
    <row r="145" s="2" customFormat="1" ht="37.8" customHeight="1">
      <c r="A145" s="35"/>
      <c r="B145" s="36"/>
      <c r="C145" s="215" t="s">
        <v>154</v>
      </c>
      <c r="D145" s="215" t="s">
        <v>131</v>
      </c>
      <c r="E145" s="216" t="s">
        <v>163</v>
      </c>
      <c r="F145" s="217" t="s">
        <v>164</v>
      </c>
      <c r="G145" s="218" t="s">
        <v>142</v>
      </c>
      <c r="H145" s="219">
        <v>44.091000000000001</v>
      </c>
      <c r="I145" s="220"/>
      <c r="J145" s="221">
        <f>ROUND(I145*H145,2)</f>
        <v>0</v>
      </c>
      <c r="K145" s="217" t="s">
        <v>135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136</v>
      </c>
      <c r="AT145" s="226" t="s">
        <v>131</v>
      </c>
      <c r="AU145" s="226" t="s">
        <v>87</v>
      </c>
      <c r="AY145" s="14" t="s">
        <v>128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136</v>
      </c>
      <c r="BM145" s="226" t="s">
        <v>165</v>
      </c>
    </row>
    <row r="146" s="2" customFormat="1">
      <c r="A146" s="35"/>
      <c r="B146" s="36"/>
      <c r="C146" s="37"/>
      <c r="D146" s="228" t="s">
        <v>137</v>
      </c>
      <c r="E146" s="37"/>
      <c r="F146" s="229" t="s">
        <v>164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137</v>
      </c>
      <c r="AU146" s="14" t="s">
        <v>87</v>
      </c>
    </row>
    <row r="147" s="2" customFormat="1" ht="37.8" customHeight="1">
      <c r="A147" s="35"/>
      <c r="B147" s="36"/>
      <c r="C147" s="215" t="s">
        <v>151</v>
      </c>
      <c r="D147" s="215" t="s">
        <v>131</v>
      </c>
      <c r="E147" s="216" t="s">
        <v>166</v>
      </c>
      <c r="F147" s="217" t="s">
        <v>167</v>
      </c>
      <c r="G147" s="218" t="s">
        <v>142</v>
      </c>
      <c r="H147" s="219">
        <v>120.836</v>
      </c>
      <c r="I147" s="220"/>
      <c r="J147" s="221">
        <f>ROUND(I147*H147,2)</f>
        <v>0</v>
      </c>
      <c r="K147" s="217" t="s">
        <v>135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136</v>
      </c>
      <c r="AT147" s="226" t="s">
        <v>131</v>
      </c>
      <c r="AU147" s="226" t="s">
        <v>87</v>
      </c>
      <c r="AY147" s="14" t="s">
        <v>128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136</v>
      </c>
      <c r="BM147" s="226" t="s">
        <v>168</v>
      </c>
    </row>
    <row r="148" s="2" customFormat="1">
      <c r="A148" s="35"/>
      <c r="B148" s="36"/>
      <c r="C148" s="37"/>
      <c r="D148" s="228" t="s">
        <v>137</v>
      </c>
      <c r="E148" s="37"/>
      <c r="F148" s="229" t="s">
        <v>167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137</v>
      </c>
      <c r="AU148" s="14" t="s">
        <v>87</v>
      </c>
    </row>
    <row r="149" s="2" customFormat="1" ht="24.15" customHeight="1">
      <c r="A149" s="35"/>
      <c r="B149" s="36"/>
      <c r="C149" s="215" t="s">
        <v>169</v>
      </c>
      <c r="D149" s="215" t="s">
        <v>131</v>
      </c>
      <c r="E149" s="216" t="s">
        <v>170</v>
      </c>
      <c r="F149" s="217" t="s">
        <v>171</v>
      </c>
      <c r="G149" s="218" t="s">
        <v>172</v>
      </c>
      <c r="H149" s="219">
        <v>0.45000000000000001</v>
      </c>
      <c r="I149" s="220"/>
      <c r="J149" s="221">
        <f>ROUND(I149*H149,2)</f>
        <v>0</v>
      </c>
      <c r="K149" s="217" t="s">
        <v>135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136</v>
      </c>
      <c r="AT149" s="226" t="s">
        <v>131</v>
      </c>
      <c r="AU149" s="226" t="s">
        <v>87</v>
      </c>
      <c r="AY149" s="14" t="s">
        <v>128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136</v>
      </c>
      <c r="BM149" s="226" t="s">
        <v>173</v>
      </c>
    </row>
    <row r="150" s="2" customFormat="1">
      <c r="A150" s="35"/>
      <c r="B150" s="36"/>
      <c r="C150" s="37"/>
      <c r="D150" s="228" t="s">
        <v>137</v>
      </c>
      <c r="E150" s="37"/>
      <c r="F150" s="229" t="s">
        <v>171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137</v>
      </c>
      <c r="AU150" s="14" t="s">
        <v>87</v>
      </c>
    </row>
    <row r="151" s="2" customFormat="1" ht="16.5" customHeight="1">
      <c r="A151" s="35"/>
      <c r="B151" s="36"/>
      <c r="C151" s="233" t="s">
        <v>8</v>
      </c>
      <c r="D151" s="233" t="s">
        <v>174</v>
      </c>
      <c r="E151" s="234" t="s">
        <v>175</v>
      </c>
      <c r="F151" s="235" t="s">
        <v>176</v>
      </c>
      <c r="G151" s="236" t="s">
        <v>134</v>
      </c>
      <c r="H151" s="237">
        <v>144</v>
      </c>
      <c r="I151" s="238"/>
      <c r="J151" s="239">
        <f>ROUND(I151*H151,2)</f>
        <v>0</v>
      </c>
      <c r="K151" s="235" t="s">
        <v>135</v>
      </c>
      <c r="L151" s="240"/>
      <c r="M151" s="241" t="s">
        <v>1</v>
      </c>
      <c r="N151" s="242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147</v>
      </c>
      <c r="AT151" s="226" t="s">
        <v>174</v>
      </c>
      <c r="AU151" s="226" t="s">
        <v>87</v>
      </c>
      <c r="AY151" s="14" t="s">
        <v>128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136</v>
      </c>
      <c r="BM151" s="226" t="s">
        <v>177</v>
      </c>
    </row>
    <row r="152" s="2" customFormat="1">
      <c r="A152" s="35"/>
      <c r="B152" s="36"/>
      <c r="C152" s="37"/>
      <c r="D152" s="228" t="s">
        <v>137</v>
      </c>
      <c r="E152" s="37"/>
      <c r="F152" s="229" t="s">
        <v>176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137</v>
      </c>
      <c r="AU152" s="14" t="s">
        <v>87</v>
      </c>
    </row>
    <row r="153" s="2" customFormat="1">
      <c r="A153" s="35"/>
      <c r="B153" s="36"/>
      <c r="C153" s="37"/>
      <c r="D153" s="228" t="s">
        <v>178</v>
      </c>
      <c r="E153" s="37"/>
      <c r="F153" s="243" t="s">
        <v>179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178</v>
      </c>
      <c r="AU153" s="14" t="s">
        <v>87</v>
      </c>
    </row>
    <row r="154" s="12" customFormat="1" ht="22.8" customHeight="1">
      <c r="A154" s="12"/>
      <c r="B154" s="199"/>
      <c r="C154" s="200"/>
      <c r="D154" s="201" t="s">
        <v>76</v>
      </c>
      <c r="E154" s="213" t="s">
        <v>180</v>
      </c>
      <c r="F154" s="213" t="s">
        <v>181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SUM(P155:P162)</f>
        <v>0</v>
      </c>
      <c r="Q154" s="207"/>
      <c r="R154" s="208">
        <f>SUM(R155:R162)</f>
        <v>0</v>
      </c>
      <c r="S154" s="207"/>
      <c r="T154" s="209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85</v>
      </c>
      <c r="AT154" s="211" t="s">
        <v>76</v>
      </c>
      <c r="AU154" s="211" t="s">
        <v>85</v>
      </c>
      <c r="AY154" s="210" t="s">
        <v>128</v>
      </c>
      <c r="BK154" s="212">
        <f>SUM(BK155:BK162)</f>
        <v>0</v>
      </c>
    </row>
    <row r="155" s="2" customFormat="1" ht="24.15" customHeight="1">
      <c r="A155" s="35"/>
      <c r="B155" s="36"/>
      <c r="C155" s="215" t="s">
        <v>182</v>
      </c>
      <c r="D155" s="215" t="s">
        <v>131</v>
      </c>
      <c r="E155" s="216" t="s">
        <v>183</v>
      </c>
      <c r="F155" s="217" t="s">
        <v>184</v>
      </c>
      <c r="G155" s="218" t="s">
        <v>185</v>
      </c>
      <c r="H155" s="219">
        <v>2.593</v>
      </c>
      <c r="I155" s="220"/>
      <c r="J155" s="221">
        <f>ROUND(I155*H155,2)</f>
        <v>0</v>
      </c>
      <c r="K155" s="217" t="s">
        <v>135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136</v>
      </c>
      <c r="AT155" s="226" t="s">
        <v>131</v>
      </c>
      <c r="AU155" s="226" t="s">
        <v>87</v>
      </c>
      <c r="AY155" s="14" t="s">
        <v>128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136</v>
      </c>
      <c r="BM155" s="226" t="s">
        <v>186</v>
      </c>
    </row>
    <row r="156" s="2" customFormat="1">
      <c r="A156" s="35"/>
      <c r="B156" s="36"/>
      <c r="C156" s="37"/>
      <c r="D156" s="228" t="s">
        <v>137</v>
      </c>
      <c r="E156" s="37"/>
      <c r="F156" s="229" t="s">
        <v>184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137</v>
      </c>
      <c r="AU156" s="14" t="s">
        <v>87</v>
      </c>
    </row>
    <row r="157" s="2" customFormat="1" ht="24.15" customHeight="1">
      <c r="A157" s="35"/>
      <c r="B157" s="36"/>
      <c r="C157" s="215" t="s">
        <v>159</v>
      </c>
      <c r="D157" s="215" t="s">
        <v>131</v>
      </c>
      <c r="E157" s="216" t="s">
        <v>187</v>
      </c>
      <c r="F157" s="217" t="s">
        <v>188</v>
      </c>
      <c r="G157" s="218" t="s">
        <v>185</v>
      </c>
      <c r="H157" s="219">
        <v>2.593</v>
      </c>
      <c r="I157" s="220"/>
      <c r="J157" s="221">
        <f>ROUND(I157*H157,2)</f>
        <v>0</v>
      </c>
      <c r="K157" s="217" t="s">
        <v>135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136</v>
      </c>
      <c r="AT157" s="226" t="s">
        <v>131</v>
      </c>
      <c r="AU157" s="226" t="s">
        <v>87</v>
      </c>
      <c r="AY157" s="14" t="s">
        <v>128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136</v>
      </c>
      <c r="BM157" s="226" t="s">
        <v>189</v>
      </c>
    </row>
    <row r="158" s="2" customFormat="1">
      <c r="A158" s="35"/>
      <c r="B158" s="36"/>
      <c r="C158" s="37"/>
      <c r="D158" s="228" t="s">
        <v>137</v>
      </c>
      <c r="E158" s="37"/>
      <c r="F158" s="229" t="s">
        <v>188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137</v>
      </c>
      <c r="AU158" s="14" t="s">
        <v>87</v>
      </c>
    </row>
    <row r="159" s="2" customFormat="1" ht="24.15" customHeight="1">
      <c r="A159" s="35"/>
      <c r="B159" s="36"/>
      <c r="C159" s="215" t="s">
        <v>190</v>
      </c>
      <c r="D159" s="215" t="s">
        <v>131</v>
      </c>
      <c r="E159" s="216" t="s">
        <v>191</v>
      </c>
      <c r="F159" s="217" t="s">
        <v>192</v>
      </c>
      <c r="G159" s="218" t="s">
        <v>185</v>
      </c>
      <c r="H159" s="219">
        <v>49.267000000000003</v>
      </c>
      <c r="I159" s="220"/>
      <c r="J159" s="221">
        <f>ROUND(I159*H159,2)</f>
        <v>0</v>
      </c>
      <c r="K159" s="217" t="s">
        <v>135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136</v>
      </c>
      <c r="AT159" s="226" t="s">
        <v>131</v>
      </c>
      <c r="AU159" s="226" t="s">
        <v>87</v>
      </c>
      <c r="AY159" s="14" t="s">
        <v>128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136</v>
      </c>
      <c r="BM159" s="226" t="s">
        <v>193</v>
      </c>
    </row>
    <row r="160" s="2" customFormat="1">
      <c r="A160" s="35"/>
      <c r="B160" s="36"/>
      <c r="C160" s="37"/>
      <c r="D160" s="228" t="s">
        <v>137</v>
      </c>
      <c r="E160" s="37"/>
      <c r="F160" s="229" t="s">
        <v>192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137</v>
      </c>
      <c r="AU160" s="14" t="s">
        <v>87</v>
      </c>
    </row>
    <row r="161" s="2" customFormat="1" ht="33" customHeight="1">
      <c r="A161" s="35"/>
      <c r="B161" s="36"/>
      <c r="C161" s="215" t="s">
        <v>162</v>
      </c>
      <c r="D161" s="215" t="s">
        <v>131</v>
      </c>
      <c r="E161" s="216" t="s">
        <v>194</v>
      </c>
      <c r="F161" s="217" t="s">
        <v>195</v>
      </c>
      <c r="G161" s="218" t="s">
        <v>185</v>
      </c>
      <c r="H161" s="219">
        <v>2.593</v>
      </c>
      <c r="I161" s="220"/>
      <c r="J161" s="221">
        <f>ROUND(I161*H161,2)</f>
        <v>0</v>
      </c>
      <c r="K161" s="217" t="s">
        <v>135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136</v>
      </c>
      <c r="AT161" s="226" t="s">
        <v>131</v>
      </c>
      <c r="AU161" s="226" t="s">
        <v>87</v>
      </c>
      <c r="AY161" s="14" t="s">
        <v>128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136</v>
      </c>
      <c r="BM161" s="226" t="s">
        <v>196</v>
      </c>
    </row>
    <row r="162" s="2" customFormat="1">
      <c r="A162" s="35"/>
      <c r="B162" s="36"/>
      <c r="C162" s="37"/>
      <c r="D162" s="228" t="s">
        <v>137</v>
      </c>
      <c r="E162" s="37"/>
      <c r="F162" s="229" t="s">
        <v>195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137</v>
      </c>
      <c r="AU162" s="14" t="s">
        <v>87</v>
      </c>
    </row>
    <row r="163" s="12" customFormat="1" ht="22.8" customHeight="1">
      <c r="A163" s="12"/>
      <c r="B163" s="199"/>
      <c r="C163" s="200"/>
      <c r="D163" s="201" t="s">
        <v>76</v>
      </c>
      <c r="E163" s="213" t="s">
        <v>197</v>
      </c>
      <c r="F163" s="213" t="s">
        <v>198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SUM(P164:P165)</f>
        <v>0</v>
      </c>
      <c r="Q163" s="207"/>
      <c r="R163" s="208">
        <f>SUM(R164:R165)</f>
        <v>0</v>
      </c>
      <c r="S163" s="207"/>
      <c r="T163" s="209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85</v>
      </c>
      <c r="AT163" s="211" t="s">
        <v>76</v>
      </c>
      <c r="AU163" s="211" t="s">
        <v>85</v>
      </c>
      <c r="AY163" s="210" t="s">
        <v>128</v>
      </c>
      <c r="BK163" s="212">
        <f>SUM(BK164:BK165)</f>
        <v>0</v>
      </c>
    </row>
    <row r="164" s="2" customFormat="1" ht="16.5" customHeight="1">
      <c r="A164" s="35"/>
      <c r="B164" s="36"/>
      <c r="C164" s="215" t="s">
        <v>199</v>
      </c>
      <c r="D164" s="215" t="s">
        <v>131</v>
      </c>
      <c r="E164" s="216" t="s">
        <v>200</v>
      </c>
      <c r="F164" s="217" t="s">
        <v>201</v>
      </c>
      <c r="G164" s="218" t="s">
        <v>185</v>
      </c>
      <c r="H164" s="219">
        <v>4.2190000000000003</v>
      </c>
      <c r="I164" s="220"/>
      <c r="J164" s="221">
        <f>ROUND(I164*H164,2)</f>
        <v>0</v>
      </c>
      <c r="K164" s="217" t="s">
        <v>135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136</v>
      </c>
      <c r="AT164" s="226" t="s">
        <v>131</v>
      </c>
      <c r="AU164" s="226" t="s">
        <v>87</v>
      </c>
      <c r="AY164" s="14" t="s">
        <v>128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136</v>
      </c>
      <c r="BM164" s="226" t="s">
        <v>202</v>
      </c>
    </row>
    <row r="165" s="2" customFormat="1">
      <c r="A165" s="35"/>
      <c r="B165" s="36"/>
      <c r="C165" s="37"/>
      <c r="D165" s="228" t="s">
        <v>137</v>
      </c>
      <c r="E165" s="37"/>
      <c r="F165" s="229" t="s">
        <v>201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137</v>
      </c>
      <c r="AU165" s="14" t="s">
        <v>87</v>
      </c>
    </row>
    <row r="166" s="12" customFormat="1" ht="25.92" customHeight="1">
      <c r="A166" s="12"/>
      <c r="B166" s="199"/>
      <c r="C166" s="200"/>
      <c r="D166" s="201" t="s">
        <v>76</v>
      </c>
      <c r="E166" s="202" t="s">
        <v>203</v>
      </c>
      <c r="F166" s="202" t="s">
        <v>204</v>
      </c>
      <c r="G166" s="200"/>
      <c r="H166" s="200"/>
      <c r="I166" s="203"/>
      <c r="J166" s="204">
        <f>BK166</f>
        <v>0</v>
      </c>
      <c r="K166" s="200"/>
      <c r="L166" s="205"/>
      <c r="M166" s="206"/>
      <c r="N166" s="207"/>
      <c r="O166" s="207"/>
      <c r="P166" s="208">
        <f>P167</f>
        <v>0</v>
      </c>
      <c r="Q166" s="207"/>
      <c r="R166" s="208">
        <f>R167</f>
        <v>0</v>
      </c>
      <c r="S166" s="207"/>
      <c r="T166" s="209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87</v>
      </c>
      <c r="AT166" s="211" t="s">
        <v>76</v>
      </c>
      <c r="AU166" s="211" t="s">
        <v>77</v>
      </c>
      <c r="AY166" s="210" t="s">
        <v>128</v>
      </c>
      <c r="BK166" s="212">
        <f>BK167</f>
        <v>0</v>
      </c>
    </row>
    <row r="167" s="12" customFormat="1" ht="22.8" customHeight="1">
      <c r="A167" s="12"/>
      <c r="B167" s="199"/>
      <c r="C167" s="200"/>
      <c r="D167" s="201" t="s">
        <v>76</v>
      </c>
      <c r="E167" s="213" t="s">
        <v>205</v>
      </c>
      <c r="F167" s="213" t="s">
        <v>206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SUM(P168:P173)</f>
        <v>0</v>
      </c>
      <c r="Q167" s="207"/>
      <c r="R167" s="208">
        <f>SUM(R168:R173)</f>
        <v>0</v>
      </c>
      <c r="S167" s="207"/>
      <c r="T167" s="209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87</v>
      </c>
      <c r="AT167" s="211" t="s">
        <v>76</v>
      </c>
      <c r="AU167" s="211" t="s">
        <v>85</v>
      </c>
      <c r="AY167" s="210" t="s">
        <v>128</v>
      </c>
      <c r="BK167" s="212">
        <f>SUM(BK168:BK173)</f>
        <v>0</v>
      </c>
    </row>
    <row r="168" s="2" customFormat="1" ht="16.5" customHeight="1">
      <c r="A168" s="35"/>
      <c r="B168" s="36"/>
      <c r="C168" s="215" t="s">
        <v>165</v>
      </c>
      <c r="D168" s="215" t="s">
        <v>131</v>
      </c>
      <c r="E168" s="216" t="s">
        <v>207</v>
      </c>
      <c r="F168" s="217" t="s">
        <v>208</v>
      </c>
      <c r="G168" s="218" t="s">
        <v>142</v>
      </c>
      <c r="H168" s="219">
        <v>165</v>
      </c>
      <c r="I168" s="220"/>
      <c r="J168" s="221">
        <f>ROUND(I168*H168,2)</f>
        <v>0</v>
      </c>
      <c r="K168" s="217" t="s">
        <v>135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162</v>
      </c>
      <c r="AT168" s="226" t="s">
        <v>131</v>
      </c>
      <c r="AU168" s="226" t="s">
        <v>87</v>
      </c>
      <c r="AY168" s="14" t="s">
        <v>128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162</v>
      </c>
      <c r="BM168" s="226" t="s">
        <v>209</v>
      </c>
    </row>
    <row r="169" s="2" customFormat="1">
      <c r="A169" s="35"/>
      <c r="B169" s="36"/>
      <c r="C169" s="37"/>
      <c r="D169" s="228" t="s">
        <v>137</v>
      </c>
      <c r="E169" s="37"/>
      <c r="F169" s="229" t="s">
        <v>208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137</v>
      </c>
      <c r="AU169" s="14" t="s">
        <v>87</v>
      </c>
    </row>
    <row r="170" s="2" customFormat="1" ht="24.15" customHeight="1">
      <c r="A170" s="35"/>
      <c r="B170" s="36"/>
      <c r="C170" s="215" t="s">
        <v>210</v>
      </c>
      <c r="D170" s="215" t="s">
        <v>131</v>
      </c>
      <c r="E170" s="216" t="s">
        <v>211</v>
      </c>
      <c r="F170" s="217" t="s">
        <v>212</v>
      </c>
      <c r="G170" s="218" t="s">
        <v>142</v>
      </c>
      <c r="H170" s="219">
        <v>165</v>
      </c>
      <c r="I170" s="220"/>
      <c r="J170" s="221">
        <f>ROUND(I170*H170,2)</f>
        <v>0</v>
      </c>
      <c r="K170" s="217" t="s">
        <v>135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162</v>
      </c>
      <c r="AT170" s="226" t="s">
        <v>131</v>
      </c>
      <c r="AU170" s="226" t="s">
        <v>87</v>
      </c>
      <c r="AY170" s="14" t="s">
        <v>128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162</v>
      </c>
      <c r="BM170" s="226" t="s">
        <v>213</v>
      </c>
    </row>
    <row r="171" s="2" customFormat="1">
      <c r="A171" s="35"/>
      <c r="B171" s="36"/>
      <c r="C171" s="37"/>
      <c r="D171" s="228" t="s">
        <v>137</v>
      </c>
      <c r="E171" s="37"/>
      <c r="F171" s="229" t="s">
        <v>212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137</v>
      </c>
      <c r="AU171" s="14" t="s">
        <v>87</v>
      </c>
    </row>
    <row r="172" s="2" customFormat="1" ht="33" customHeight="1">
      <c r="A172" s="35"/>
      <c r="B172" s="36"/>
      <c r="C172" s="215" t="s">
        <v>168</v>
      </c>
      <c r="D172" s="215" t="s">
        <v>131</v>
      </c>
      <c r="E172" s="216" t="s">
        <v>214</v>
      </c>
      <c r="F172" s="217" t="s">
        <v>215</v>
      </c>
      <c r="G172" s="218" t="s">
        <v>142</v>
      </c>
      <c r="H172" s="219">
        <v>165</v>
      </c>
      <c r="I172" s="220"/>
      <c r="J172" s="221">
        <f>ROUND(I172*H172,2)</f>
        <v>0</v>
      </c>
      <c r="K172" s="217" t="s">
        <v>135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162</v>
      </c>
      <c r="AT172" s="226" t="s">
        <v>131</v>
      </c>
      <c r="AU172" s="226" t="s">
        <v>87</v>
      </c>
      <c r="AY172" s="14" t="s">
        <v>128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162</v>
      </c>
      <c r="BM172" s="226" t="s">
        <v>216</v>
      </c>
    </row>
    <row r="173" s="2" customFormat="1">
      <c r="A173" s="35"/>
      <c r="B173" s="36"/>
      <c r="C173" s="37"/>
      <c r="D173" s="228" t="s">
        <v>137</v>
      </c>
      <c r="E173" s="37"/>
      <c r="F173" s="229" t="s">
        <v>215</v>
      </c>
      <c r="G173" s="37"/>
      <c r="H173" s="37"/>
      <c r="I173" s="230"/>
      <c r="J173" s="37"/>
      <c r="K173" s="37"/>
      <c r="L173" s="41"/>
      <c r="M173" s="244"/>
      <c r="N173" s="245"/>
      <c r="O173" s="246"/>
      <c r="P173" s="246"/>
      <c r="Q173" s="246"/>
      <c r="R173" s="246"/>
      <c r="S173" s="246"/>
      <c r="T173" s="247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137</v>
      </c>
      <c r="AU173" s="14" t="s">
        <v>87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64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XxtwHV7zg7C3yxS55GaLtPfUgka0/m7Ar1x25WIUdQteDRATl/9uuFh8HQXT2HEvuAfXZVF7LePW9i4e9AHfDQ==" hashValue="VpIN/Vw4wmqW3elDa+FA0bl6/0UOo4mUwkuPKpfwck66waBUf0bKtaTTN6Bw51HwHJ5wYcM6GC7jEJjqPm9yDA==" algorithmName="SHA-512" password="CC35"/>
  <autoFilter ref="C123:K17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kotelny Gymnázium Broumov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217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ROUND((SUM(BE126:BE416)),  2)</f>
        <v>0</v>
      </c>
      <c r="G33" s="35"/>
      <c r="H33" s="35"/>
      <c r="I33" s="152">
        <v>0.20999999999999999</v>
      </c>
      <c r="J33" s="151">
        <f>ROUND(((SUM(BE126:BE416))*I33),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ROUND((SUM(BF126:BF416)),  2)</f>
        <v>0</v>
      </c>
      <c r="G34" s="35"/>
      <c r="H34" s="35"/>
      <c r="I34" s="152">
        <v>0.12</v>
      </c>
      <c r="J34" s="151">
        <f>ROUND(((SUM(BF126:BF416))*I34),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ROUND((SUM(BG126:BG416)),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ROUND((SUM(BH126:BH416)),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ROUND((SUM(BI126:BI416)),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kotelny Gymnázium Broumov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Technologie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Broumov</v>
      </c>
      <c r="G89" s="37"/>
      <c r="H89" s="37"/>
      <c r="I89" s="29" t="s">
        <v>22</v>
      </c>
      <c r="J89" s="76" t="str">
        <f>IF(J12="","",J12)</f>
        <v>12. 4. 2024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EVELIS,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218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219</v>
      </c>
      <c r="E99" s="185"/>
      <c r="F99" s="185"/>
      <c r="G99" s="185"/>
      <c r="H99" s="185"/>
      <c r="I99" s="185"/>
      <c r="J99" s="186">
        <f>J153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220</v>
      </c>
      <c r="E100" s="185"/>
      <c r="F100" s="185"/>
      <c r="G100" s="185"/>
      <c r="H100" s="185"/>
      <c r="I100" s="185"/>
      <c r="J100" s="186">
        <f>J160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221</v>
      </c>
      <c r="E101" s="185"/>
      <c r="F101" s="185"/>
      <c r="G101" s="185"/>
      <c r="H101" s="185"/>
      <c r="I101" s="185"/>
      <c r="J101" s="186">
        <f>J179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222</v>
      </c>
      <c r="E102" s="185"/>
      <c r="F102" s="185"/>
      <c r="G102" s="185"/>
      <c r="H102" s="185"/>
      <c r="I102" s="185"/>
      <c r="J102" s="186">
        <f>J208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223</v>
      </c>
      <c r="E103" s="185"/>
      <c r="F103" s="185"/>
      <c r="G103" s="185"/>
      <c r="H103" s="185"/>
      <c r="I103" s="185"/>
      <c r="J103" s="186">
        <f>J229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224</v>
      </c>
      <c r="E104" s="185"/>
      <c r="F104" s="185"/>
      <c r="G104" s="185"/>
      <c r="H104" s="185"/>
      <c r="I104" s="185"/>
      <c r="J104" s="186">
        <f>J274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225</v>
      </c>
      <c r="E105" s="185"/>
      <c r="F105" s="185"/>
      <c r="G105" s="185"/>
      <c r="H105" s="185"/>
      <c r="I105" s="185"/>
      <c r="J105" s="186">
        <f>J301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226</v>
      </c>
      <c r="E106" s="179"/>
      <c r="F106" s="179"/>
      <c r="G106" s="179"/>
      <c r="H106" s="179"/>
      <c r="I106" s="179"/>
      <c r="J106" s="180">
        <f>J384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113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Rekonstrukce kotelny Gymnázium Broumov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02 - Technologie kotelny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>Broumov</v>
      </c>
      <c r="G120" s="37"/>
      <c r="H120" s="37"/>
      <c r="I120" s="29" t="s">
        <v>22</v>
      </c>
      <c r="J120" s="76" t="str">
        <f>IF(J12="","",J12)</f>
        <v>12. 4. 2024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30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>EVELIS,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114</v>
      </c>
      <c r="D125" s="191" t="s">
        <v>62</v>
      </c>
      <c r="E125" s="191" t="s">
        <v>58</v>
      </c>
      <c r="F125" s="191" t="s">
        <v>59</v>
      </c>
      <c r="G125" s="191" t="s">
        <v>115</v>
      </c>
      <c r="H125" s="191" t="s">
        <v>116</v>
      </c>
      <c r="I125" s="191" t="s">
        <v>117</v>
      </c>
      <c r="J125" s="191" t="s">
        <v>102</v>
      </c>
      <c r="K125" s="192" t="s">
        <v>118</v>
      </c>
      <c r="L125" s="193"/>
      <c r="M125" s="97" t="s">
        <v>1</v>
      </c>
      <c r="N125" s="98" t="s">
        <v>41</v>
      </c>
      <c r="O125" s="98" t="s">
        <v>119</v>
      </c>
      <c r="P125" s="98" t="s">
        <v>120</v>
      </c>
      <c r="Q125" s="98" t="s">
        <v>121</v>
      </c>
      <c r="R125" s="98" t="s">
        <v>122</v>
      </c>
      <c r="S125" s="98" t="s">
        <v>123</v>
      </c>
      <c r="T125" s="99" t="s">
        <v>124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125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P127+P384</f>
        <v>0</v>
      </c>
      <c r="Q126" s="101"/>
      <c r="R126" s="196">
        <f>R127+R384</f>
        <v>2.0074404827999999</v>
      </c>
      <c r="S126" s="101"/>
      <c r="T126" s="197">
        <f>T127+T384</f>
        <v>5.9765100000000002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76</v>
      </c>
      <c r="AU126" s="14" t="s">
        <v>104</v>
      </c>
      <c r="BK126" s="198">
        <f>BK127+BK384</f>
        <v>0</v>
      </c>
    </row>
    <row r="127" s="12" customFormat="1" ht="25.92" customHeight="1">
      <c r="A127" s="12"/>
      <c r="B127" s="199"/>
      <c r="C127" s="200"/>
      <c r="D127" s="201" t="s">
        <v>76</v>
      </c>
      <c r="E127" s="202" t="s">
        <v>203</v>
      </c>
      <c r="F127" s="202" t="s">
        <v>204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P128+P153+P160+P179+P208+P229+P274+P301</f>
        <v>0</v>
      </c>
      <c r="Q127" s="207"/>
      <c r="R127" s="208">
        <f>R128+R153+R160+R179+R208+R229+R274+R301</f>
        <v>1.9489854828</v>
      </c>
      <c r="S127" s="207"/>
      <c r="T127" s="209">
        <f>T128+T153+T160+T179+T208+T229+T274+T301</f>
        <v>5.9765100000000002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87</v>
      </c>
      <c r="AT127" s="211" t="s">
        <v>76</v>
      </c>
      <c r="AU127" s="211" t="s">
        <v>77</v>
      </c>
      <c r="AY127" s="210" t="s">
        <v>128</v>
      </c>
      <c r="BK127" s="212">
        <f>BK128+BK153+BK160+BK179+BK208+BK229+BK274+BK301</f>
        <v>0</v>
      </c>
    </row>
    <row r="128" s="12" customFormat="1" ht="22.8" customHeight="1">
      <c r="A128" s="12"/>
      <c r="B128" s="199"/>
      <c r="C128" s="200"/>
      <c r="D128" s="201" t="s">
        <v>76</v>
      </c>
      <c r="E128" s="213" t="s">
        <v>227</v>
      </c>
      <c r="F128" s="213" t="s">
        <v>228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SUM(P129:P152)</f>
        <v>0</v>
      </c>
      <c r="Q128" s="207"/>
      <c r="R128" s="208">
        <f>SUM(R129:R152)</f>
        <v>0.14376999999999998</v>
      </c>
      <c r="S128" s="207"/>
      <c r="T128" s="209">
        <f>SUM(T129:T152)</f>
        <v>0.51048000000000004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87</v>
      </c>
      <c r="AT128" s="211" t="s">
        <v>76</v>
      </c>
      <c r="AU128" s="211" t="s">
        <v>85</v>
      </c>
      <c r="AY128" s="210" t="s">
        <v>128</v>
      </c>
      <c r="BK128" s="212">
        <f>SUM(BK129:BK152)</f>
        <v>0</v>
      </c>
    </row>
    <row r="129" s="2" customFormat="1" ht="33" customHeight="1">
      <c r="A129" s="35"/>
      <c r="B129" s="36"/>
      <c r="C129" s="215" t="s">
        <v>85</v>
      </c>
      <c r="D129" s="215" t="s">
        <v>131</v>
      </c>
      <c r="E129" s="216" t="s">
        <v>229</v>
      </c>
      <c r="F129" s="217" t="s">
        <v>230</v>
      </c>
      <c r="G129" s="218" t="s">
        <v>231</v>
      </c>
      <c r="H129" s="219">
        <v>20</v>
      </c>
      <c r="I129" s="220"/>
      <c r="J129" s="221">
        <f>ROUND(I129*H129,2)</f>
        <v>0</v>
      </c>
      <c r="K129" s="217" t="s">
        <v>135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0.0054200000000000003</v>
      </c>
      <c r="T129" s="225">
        <f>S129*H129</f>
        <v>0.10840000000000001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162</v>
      </c>
      <c r="AT129" s="226" t="s">
        <v>131</v>
      </c>
      <c r="AU129" s="226" t="s">
        <v>87</v>
      </c>
      <c r="AY129" s="14" t="s">
        <v>128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162</v>
      </c>
      <c r="BM129" s="226" t="s">
        <v>232</v>
      </c>
    </row>
    <row r="130" s="2" customFormat="1">
      <c r="A130" s="35"/>
      <c r="B130" s="36"/>
      <c r="C130" s="37"/>
      <c r="D130" s="228" t="s">
        <v>137</v>
      </c>
      <c r="E130" s="37"/>
      <c r="F130" s="229" t="s">
        <v>233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137</v>
      </c>
      <c r="AU130" s="14" t="s">
        <v>87</v>
      </c>
    </row>
    <row r="131" s="2" customFormat="1" ht="33" customHeight="1">
      <c r="A131" s="35"/>
      <c r="B131" s="36"/>
      <c r="C131" s="215" t="s">
        <v>87</v>
      </c>
      <c r="D131" s="215" t="s">
        <v>131</v>
      </c>
      <c r="E131" s="216" t="s">
        <v>234</v>
      </c>
      <c r="F131" s="217" t="s">
        <v>235</v>
      </c>
      <c r="G131" s="218" t="s">
        <v>231</v>
      </c>
      <c r="H131" s="219">
        <v>56</v>
      </c>
      <c r="I131" s="220"/>
      <c r="J131" s="221">
        <f>ROUND(I131*H131,2)</f>
        <v>0</v>
      </c>
      <c r="K131" s="217" t="s">
        <v>135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0.0071799999999999998</v>
      </c>
      <c r="T131" s="225">
        <f>S131*H131</f>
        <v>0.40207999999999999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162</v>
      </c>
      <c r="AT131" s="226" t="s">
        <v>131</v>
      </c>
      <c r="AU131" s="226" t="s">
        <v>87</v>
      </c>
      <c r="AY131" s="14" t="s">
        <v>128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162</v>
      </c>
      <c r="BM131" s="226" t="s">
        <v>236</v>
      </c>
    </row>
    <row r="132" s="2" customFormat="1">
      <c r="A132" s="35"/>
      <c r="B132" s="36"/>
      <c r="C132" s="37"/>
      <c r="D132" s="228" t="s">
        <v>137</v>
      </c>
      <c r="E132" s="37"/>
      <c r="F132" s="229" t="s">
        <v>237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137</v>
      </c>
      <c r="AU132" s="14" t="s">
        <v>87</v>
      </c>
    </row>
    <row r="133" s="2" customFormat="1" ht="33" customHeight="1">
      <c r="A133" s="35"/>
      <c r="B133" s="36"/>
      <c r="C133" s="215" t="s">
        <v>129</v>
      </c>
      <c r="D133" s="215" t="s">
        <v>131</v>
      </c>
      <c r="E133" s="216" t="s">
        <v>238</v>
      </c>
      <c r="F133" s="217" t="s">
        <v>239</v>
      </c>
      <c r="G133" s="218" t="s">
        <v>231</v>
      </c>
      <c r="H133" s="219">
        <v>32</v>
      </c>
      <c r="I133" s="220"/>
      <c r="J133" s="221">
        <f>ROUND(I133*H133,2)</f>
        <v>0</v>
      </c>
      <c r="K133" s="217" t="s">
        <v>135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0.00019000000000000001</v>
      </c>
      <c r="R133" s="224">
        <f>Q133*H133</f>
        <v>0.0060800000000000003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162</v>
      </c>
      <c r="AT133" s="226" t="s">
        <v>131</v>
      </c>
      <c r="AU133" s="226" t="s">
        <v>87</v>
      </c>
      <c r="AY133" s="14" t="s">
        <v>128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162</v>
      </c>
      <c r="BM133" s="226" t="s">
        <v>240</v>
      </c>
    </row>
    <row r="134" s="2" customFormat="1">
      <c r="A134" s="35"/>
      <c r="B134" s="36"/>
      <c r="C134" s="37"/>
      <c r="D134" s="228" t="s">
        <v>137</v>
      </c>
      <c r="E134" s="37"/>
      <c r="F134" s="229" t="s">
        <v>241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137</v>
      </c>
      <c r="AU134" s="14" t="s">
        <v>87</v>
      </c>
    </row>
    <row r="135" s="2" customFormat="1" ht="24.15" customHeight="1">
      <c r="A135" s="35"/>
      <c r="B135" s="36"/>
      <c r="C135" s="233" t="s">
        <v>136</v>
      </c>
      <c r="D135" s="233" t="s">
        <v>174</v>
      </c>
      <c r="E135" s="234" t="s">
        <v>242</v>
      </c>
      <c r="F135" s="235" t="s">
        <v>243</v>
      </c>
      <c r="G135" s="236" t="s">
        <v>231</v>
      </c>
      <c r="H135" s="237">
        <v>6.9999999999999796</v>
      </c>
      <c r="I135" s="238"/>
      <c r="J135" s="239">
        <f>ROUND(I135*H135,2)</f>
        <v>0</v>
      </c>
      <c r="K135" s="235" t="s">
        <v>135</v>
      </c>
      <c r="L135" s="240"/>
      <c r="M135" s="241" t="s">
        <v>1</v>
      </c>
      <c r="N135" s="242" t="s">
        <v>42</v>
      </c>
      <c r="O135" s="88"/>
      <c r="P135" s="224">
        <f>O135*H135</f>
        <v>0</v>
      </c>
      <c r="Q135" s="224">
        <v>0.00077999999999999999</v>
      </c>
      <c r="R135" s="224">
        <f>Q135*H135</f>
        <v>0.005459999999999984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196</v>
      </c>
      <c r="AT135" s="226" t="s">
        <v>174</v>
      </c>
      <c r="AU135" s="226" t="s">
        <v>87</v>
      </c>
      <c r="AY135" s="14" t="s">
        <v>128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162</v>
      </c>
      <c r="BM135" s="226" t="s">
        <v>244</v>
      </c>
    </row>
    <row r="136" s="2" customFormat="1">
      <c r="A136" s="35"/>
      <c r="B136" s="36"/>
      <c r="C136" s="37"/>
      <c r="D136" s="228" t="s">
        <v>137</v>
      </c>
      <c r="E136" s="37"/>
      <c r="F136" s="229" t="s">
        <v>243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137</v>
      </c>
      <c r="AU136" s="14" t="s">
        <v>87</v>
      </c>
    </row>
    <row r="137" s="2" customFormat="1" ht="24.15" customHeight="1">
      <c r="A137" s="35"/>
      <c r="B137" s="36"/>
      <c r="C137" s="233" t="s">
        <v>148</v>
      </c>
      <c r="D137" s="233" t="s">
        <v>174</v>
      </c>
      <c r="E137" s="234" t="s">
        <v>245</v>
      </c>
      <c r="F137" s="235" t="s">
        <v>246</v>
      </c>
      <c r="G137" s="236" t="s">
        <v>231</v>
      </c>
      <c r="H137" s="237">
        <v>6.9999999999999796</v>
      </c>
      <c r="I137" s="238"/>
      <c r="J137" s="239">
        <f>ROUND(I137*H137,2)</f>
        <v>0</v>
      </c>
      <c r="K137" s="235" t="s">
        <v>135</v>
      </c>
      <c r="L137" s="240"/>
      <c r="M137" s="241" t="s">
        <v>1</v>
      </c>
      <c r="N137" s="242" t="s">
        <v>42</v>
      </c>
      <c r="O137" s="88"/>
      <c r="P137" s="224">
        <f>O137*H137</f>
        <v>0</v>
      </c>
      <c r="Q137" s="224">
        <v>0.00048000000000000001</v>
      </c>
      <c r="R137" s="224">
        <f>Q137*H137</f>
        <v>0.0033599999999999902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196</v>
      </c>
      <c r="AT137" s="226" t="s">
        <v>174</v>
      </c>
      <c r="AU137" s="226" t="s">
        <v>87</v>
      </c>
      <c r="AY137" s="14" t="s">
        <v>128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162</v>
      </c>
      <c r="BM137" s="226" t="s">
        <v>247</v>
      </c>
    </row>
    <row r="138" s="2" customFormat="1">
      <c r="A138" s="35"/>
      <c r="B138" s="36"/>
      <c r="C138" s="37"/>
      <c r="D138" s="228" t="s">
        <v>137</v>
      </c>
      <c r="E138" s="37"/>
      <c r="F138" s="229" t="s">
        <v>246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137</v>
      </c>
      <c r="AU138" s="14" t="s">
        <v>87</v>
      </c>
    </row>
    <row r="139" s="2" customFormat="1" ht="24.15" customHeight="1">
      <c r="A139" s="35"/>
      <c r="B139" s="36"/>
      <c r="C139" s="233" t="s">
        <v>138</v>
      </c>
      <c r="D139" s="233" t="s">
        <v>174</v>
      </c>
      <c r="E139" s="234" t="s">
        <v>248</v>
      </c>
      <c r="F139" s="235" t="s">
        <v>249</v>
      </c>
      <c r="G139" s="236" t="s">
        <v>231</v>
      </c>
      <c r="H139" s="237">
        <v>18</v>
      </c>
      <c r="I139" s="238"/>
      <c r="J139" s="239">
        <f>ROUND(I139*H139,2)</f>
        <v>0</v>
      </c>
      <c r="K139" s="235" t="s">
        <v>135</v>
      </c>
      <c r="L139" s="240"/>
      <c r="M139" s="241" t="s">
        <v>1</v>
      </c>
      <c r="N139" s="242" t="s">
        <v>42</v>
      </c>
      <c r="O139" s="88"/>
      <c r="P139" s="224">
        <f>O139*H139</f>
        <v>0</v>
      </c>
      <c r="Q139" s="224">
        <v>0.00042000000000000002</v>
      </c>
      <c r="R139" s="224">
        <f>Q139*H139</f>
        <v>0.0075600000000000007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196</v>
      </c>
      <c r="AT139" s="226" t="s">
        <v>174</v>
      </c>
      <c r="AU139" s="226" t="s">
        <v>87</v>
      </c>
      <c r="AY139" s="14" t="s">
        <v>128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162</v>
      </c>
      <c r="BM139" s="226" t="s">
        <v>250</v>
      </c>
    </row>
    <row r="140" s="2" customFormat="1">
      <c r="A140" s="35"/>
      <c r="B140" s="36"/>
      <c r="C140" s="37"/>
      <c r="D140" s="228" t="s">
        <v>137</v>
      </c>
      <c r="E140" s="37"/>
      <c r="F140" s="229" t="s">
        <v>249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137</v>
      </c>
      <c r="AU140" s="14" t="s">
        <v>87</v>
      </c>
    </row>
    <row r="141" s="2" customFormat="1" ht="33" customHeight="1">
      <c r="A141" s="35"/>
      <c r="B141" s="36"/>
      <c r="C141" s="215" t="s">
        <v>156</v>
      </c>
      <c r="D141" s="215" t="s">
        <v>131</v>
      </c>
      <c r="E141" s="216" t="s">
        <v>251</v>
      </c>
      <c r="F141" s="217" t="s">
        <v>252</v>
      </c>
      <c r="G141" s="218" t="s">
        <v>231</v>
      </c>
      <c r="H141" s="219">
        <v>42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0.00027</v>
      </c>
      <c r="R141" s="224">
        <f>Q141*H141</f>
        <v>0.011339999999999999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162</v>
      </c>
      <c r="AT141" s="226" t="s">
        <v>131</v>
      </c>
      <c r="AU141" s="226" t="s">
        <v>87</v>
      </c>
      <c r="AY141" s="14" t="s">
        <v>128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162</v>
      </c>
      <c r="BM141" s="226" t="s">
        <v>253</v>
      </c>
    </row>
    <row r="142" s="2" customFormat="1">
      <c r="A142" s="35"/>
      <c r="B142" s="36"/>
      <c r="C142" s="37"/>
      <c r="D142" s="228" t="s">
        <v>137</v>
      </c>
      <c r="E142" s="37"/>
      <c r="F142" s="229" t="s">
        <v>254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137</v>
      </c>
      <c r="AU142" s="14" t="s">
        <v>87</v>
      </c>
    </row>
    <row r="143" s="2" customFormat="1" ht="24.15" customHeight="1">
      <c r="A143" s="35"/>
      <c r="B143" s="36"/>
      <c r="C143" s="233" t="s">
        <v>147</v>
      </c>
      <c r="D143" s="233" t="s">
        <v>174</v>
      </c>
      <c r="E143" s="234" t="s">
        <v>255</v>
      </c>
      <c r="F143" s="235" t="s">
        <v>256</v>
      </c>
      <c r="G143" s="236" t="s">
        <v>231</v>
      </c>
      <c r="H143" s="237">
        <v>7</v>
      </c>
      <c r="I143" s="238"/>
      <c r="J143" s="239">
        <f>ROUND(I143*H143,2)</f>
        <v>0</v>
      </c>
      <c r="K143" s="235" t="s">
        <v>135</v>
      </c>
      <c r="L143" s="240"/>
      <c r="M143" s="241" t="s">
        <v>1</v>
      </c>
      <c r="N143" s="242" t="s">
        <v>42</v>
      </c>
      <c r="O143" s="88"/>
      <c r="P143" s="224">
        <f>O143*H143</f>
        <v>0</v>
      </c>
      <c r="Q143" s="224">
        <v>0.0012099999999999999</v>
      </c>
      <c r="R143" s="224">
        <f>Q143*H143</f>
        <v>0.0084700000000000001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196</v>
      </c>
      <c r="AT143" s="226" t="s">
        <v>174</v>
      </c>
      <c r="AU143" s="226" t="s">
        <v>87</v>
      </c>
      <c r="AY143" s="14" t="s">
        <v>128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162</v>
      </c>
      <c r="BM143" s="226" t="s">
        <v>257</v>
      </c>
    </row>
    <row r="144" s="2" customFormat="1">
      <c r="A144" s="35"/>
      <c r="B144" s="36"/>
      <c r="C144" s="37"/>
      <c r="D144" s="228" t="s">
        <v>137</v>
      </c>
      <c r="E144" s="37"/>
      <c r="F144" s="229" t="s">
        <v>256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137</v>
      </c>
      <c r="AU144" s="14" t="s">
        <v>87</v>
      </c>
    </row>
    <row r="145" s="2" customFormat="1" ht="24.15" customHeight="1">
      <c r="A145" s="35"/>
      <c r="B145" s="36"/>
      <c r="C145" s="233" t="s">
        <v>154</v>
      </c>
      <c r="D145" s="233" t="s">
        <v>174</v>
      </c>
      <c r="E145" s="234" t="s">
        <v>258</v>
      </c>
      <c r="F145" s="235" t="s">
        <v>259</v>
      </c>
      <c r="G145" s="236" t="s">
        <v>231</v>
      </c>
      <c r="H145" s="237">
        <v>7</v>
      </c>
      <c r="I145" s="238"/>
      <c r="J145" s="239">
        <f>ROUND(I145*H145,2)</f>
        <v>0</v>
      </c>
      <c r="K145" s="235" t="s">
        <v>135</v>
      </c>
      <c r="L145" s="240"/>
      <c r="M145" s="241" t="s">
        <v>1</v>
      </c>
      <c r="N145" s="242" t="s">
        <v>42</v>
      </c>
      <c r="O145" s="88"/>
      <c r="P145" s="224">
        <f>O145*H145</f>
        <v>0</v>
      </c>
      <c r="Q145" s="224">
        <v>0.0020999999999999999</v>
      </c>
      <c r="R145" s="224">
        <f>Q145*H145</f>
        <v>0.0147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196</v>
      </c>
      <c r="AT145" s="226" t="s">
        <v>174</v>
      </c>
      <c r="AU145" s="226" t="s">
        <v>87</v>
      </c>
      <c r="AY145" s="14" t="s">
        <v>128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162</v>
      </c>
      <c r="BM145" s="226" t="s">
        <v>260</v>
      </c>
    </row>
    <row r="146" s="2" customFormat="1">
      <c r="A146" s="35"/>
      <c r="B146" s="36"/>
      <c r="C146" s="37"/>
      <c r="D146" s="228" t="s">
        <v>137</v>
      </c>
      <c r="E146" s="37"/>
      <c r="F146" s="229" t="s">
        <v>259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137</v>
      </c>
      <c r="AU146" s="14" t="s">
        <v>87</v>
      </c>
    </row>
    <row r="147" s="2" customFormat="1" ht="24.15" customHeight="1">
      <c r="A147" s="35"/>
      <c r="B147" s="36"/>
      <c r="C147" s="233" t="s">
        <v>151</v>
      </c>
      <c r="D147" s="233" t="s">
        <v>174</v>
      </c>
      <c r="E147" s="234" t="s">
        <v>261</v>
      </c>
      <c r="F147" s="235" t="s">
        <v>262</v>
      </c>
      <c r="G147" s="236" t="s">
        <v>231</v>
      </c>
      <c r="H147" s="237">
        <v>28</v>
      </c>
      <c r="I147" s="238"/>
      <c r="J147" s="239">
        <f>ROUND(I147*H147,2)</f>
        <v>0</v>
      </c>
      <c r="K147" s="235" t="s">
        <v>135</v>
      </c>
      <c r="L147" s="240"/>
      <c r="M147" s="241" t="s">
        <v>1</v>
      </c>
      <c r="N147" s="242" t="s">
        <v>42</v>
      </c>
      <c r="O147" s="88"/>
      <c r="P147" s="224">
        <f>O147*H147</f>
        <v>0</v>
      </c>
      <c r="Q147" s="224">
        <v>0.0030999999999999999</v>
      </c>
      <c r="R147" s="224">
        <f>Q147*H147</f>
        <v>0.086800000000000002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196</v>
      </c>
      <c r="AT147" s="226" t="s">
        <v>174</v>
      </c>
      <c r="AU147" s="226" t="s">
        <v>87</v>
      </c>
      <c r="AY147" s="14" t="s">
        <v>128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162</v>
      </c>
      <c r="BM147" s="226" t="s">
        <v>263</v>
      </c>
    </row>
    <row r="148" s="2" customFormat="1">
      <c r="A148" s="35"/>
      <c r="B148" s="36"/>
      <c r="C148" s="37"/>
      <c r="D148" s="228" t="s">
        <v>137</v>
      </c>
      <c r="E148" s="37"/>
      <c r="F148" s="229" t="s">
        <v>262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137</v>
      </c>
      <c r="AU148" s="14" t="s">
        <v>87</v>
      </c>
    </row>
    <row r="149" s="2" customFormat="1" ht="24.15" customHeight="1">
      <c r="A149" s="35"/>
      <c r="B149" s="36"/>
      <c r="C149" s="215" t="s">
        <v>169</v>
      </c>
      <c r="D149" s="215" t="s">
        <v>131</v>
      </c>
      <c r="E149" s="216" t="s">
        <v>264</v>
      </c>
      <c r="F149" s="217" t="s">
        <v>265</v>
      </c>
      <c r="G149" s="218" t="s">
        <v>266</v>
      </c>
      <c r="H149" s="248"/>
      <c r="I149" s="220"/>
      <c r="J149" s="221">
        <f>ROUND(I149*H149,2)</f>
        <v>0</v>
      </c>
      <c r="K149" s="217" t="s">
        <v>135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162</v>
      </c>
      <c r="AT149" s="226" t="s">
        <v>131</v>
      </c>
      <c r="AU149" s="226" t="s">
        <v>87</v>
      </c>
      <c r="AY149" s="14" t="s">
        <v>128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162</v>
      </c>
      <c r="BM149" s="226" t="s">
        <v>267</v>
      </c>
    </row>
    <row r="150" s="2" customFormat="1">
      <c r="A150" s="35"/>
      <c r="B150" s="36"/>
      <c r="C150" s="37"/>
      <c r="D150" s="228" t="s">
        <v>137</v>
      </c>
      <c r="E150" s="37"/>
      <c r="F150" s="229" t="s">
        <v>268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137</v>
      </c>
      <c r="AU150" s="14" t="s">
        <v>87</v>
      </c>
    </row>
    <row r="151" s="2" customFormat="1" ht="24.15" customHeight="1">
      <c r="A151" s="35"/>
      <c r="B151" s="36"/>
      <c r="C151" s="215" t="s">
        <v>8</v>
      </c>
      <c r="D151" s="215" t="s">
        <v>131</v>
      </c>
      <c r="E151" s="216" t="s">
        <v>269</v>
      </c>
      <c r="F151" s="217" t="s">
        <v>270</v>
      </c>
      <c r="G151" s="218" t="s">
        <v>266</v>
      </c>
      <c r="H151" s="248"/>
      <c r="I151" s="220"/>
      <c r="J151" s="221">
        <f>ROUND(I151*H151,2)</f>
        <v>0</v>
      </c>
      <c r="K151" s="217" t="s">
        <v>135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162</v>
      </c>
      <c r="AT151" s="226" t="s">
        <v>131</v>
      </c>
      <c r="AU151" s="226" t="s">
        <v>87</v>
      </c>
      <c r="AY151" s="14" t="s">
        <v>128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162</v>
      </c>
      <c r="BM151" s="226" t="s">
        <v>271</v>
      </c>
    </row>
    <row r="152" s="2" customFormat="1">
      <c r="A152" s="35"/>
      <c r="B152" s="36"/>
      <c r="C152" s="37"/>
      <c r="D152" s="228" t="s">
        <v>137</v>
      </c>
      <c r="E152" s="37"/>
      <c r="F152" s="229" t="s">
        <v>272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137</v>
      </c>
      <c r="AU152" s="14" t="s">
        <v>87</v>
      </c>
    </row>
    <row r="153" s="12" customFormat="1" ht="22.8" customHeight="1">
      <c r="A153" s="12"/>
      <c r="B153" s="199"/>
      <c r="C153" s="200"/>
      <c r="D153" s="201" t="s">
        <v>76</v>
      </c>
      <c r="E153" s="213" t="s">
        <v>273</v>
      </c>
      <c r="F153" s="213" t="s">
        <v>274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SUM(P154:P159)</f>
        <v>0</v>
      </c>
      <c r="Q153" s="207"/>
      <c r="R153" s="208">
        <f>SUM(R154:R159)</f>
        <v>0.0038400000000000001</v>
      </c>
      <c r="S153" s="207"/>
      <c r="T153" s="209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87</v>
      </c>
      <c r="AT153" s="211" t="s">
        <v>76</v>
      </c>
      <c r="AU153" s="211" t="s">
        <v>85</v>
      </c>
      <c r="AY153" s="210" t="s">
        <v>128</v>
      </c>
      <c r="BK153" s="212">
        <f>SUM(BK154:BK159)</f>
        <v>0</v>
      </c>
    </row>
    <row r="154" s="2" customFormat="1" ht="24.15" customHeight="1">
      <c r="A154" s="35"/>
      <c r="B154" s="36"/>
      <c r="C154" s="215" t="s">
        <v>182</v>
      </c>
      <c r="D154" s="215" t="s">
        <v>131</v>
      </c>
      <c r="E154" s="216" t="s">
        <v>275</v>
      </c>
      <c r="F154" s="217" t="s">
        <v>276</v>
      </c>
      <c r="G154" s="218" t="s">
        <v>231</v>
      </c>
      <c r="H154" s="219">
        <v>8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0.00048000000000000001</v>
      </c>
      <c r="R154" s="224">
        <f>Q154*H154</f>
        <v>0.0038400000000000001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162</v>
      </c>
      <c r="AT154" s="226" t="s">
        <v>131</v>
      </c>
      <c r="AU154" s="226" t="s">
        <v>87</v>
      </c>
      <c r="AY154" s="14" t="s">
        <v>128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162</v>
      </c>
      <c r="BM154" s="226" t="s">
        <v>277</v>
      </c>
    </row>
    <row r="155" s="2" customFormat="1">
      <c r="A155" s="35"/>
      <c r="B155" s="36"/>
      <c r="C155" s="37"/>
      <c r="D155" s="228" t="s">
        <v>137</v>
      </c>
      <c r="E155" s="37"/>
      <c r="F155" s="229" t="s">
        <v>278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137</v>
      </c>
      <c r="AU155" s="14" t="s">
        <v>87</v>
      </c>
    </row>
    <row r="156" s="2" customFormat="1" ht="24.15" customHeight="1">
      <c r="A156" s="35"/>
      <c r="B156" s="36"/>
      <c r="C156" s="215" t="s">
        <v>159</v>
      </c>
      <c r="D156" s="215" t="s">
        <v>131</v>
      </c>
      <c r="E156" s="216" t="s">
        <v>279</v>
      </c>
      <c r="F156" s="217" t="s">
        <v>280</v>
      </c>
      <c r="G156" s="218" t="s">
        <v>266</v>
      </c>
      <c r="H156" s="248"/>
      <c r="I156" s="220"/>
      <c r="J156" s="221">
        <f>ROUND(I156*H156,2)</f>
        <v>0</v>
      </c>
      <c r="K156" s="217" t="s">
        <v>135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162</v>
      </c>
      <c r="AT156" s="226" t="s">
        <v>131</v>
      </c>
      <c r="AU156" s="226" t="s">
        <v>87</v>
      </c>
      <c r="AY156" s="14" t="s">
        <v>128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162</v>
      </c>
      <c r="BM156" s="226" t="s">
        <v>281</v>
      </c>
    </row>
    <row r="157" s="2" customFormat="1">
      <c r="A157" s="35"/>
      <c r="B157" s="36"/>
      <c r="C157" s="37"/>
      <c r="D157" s="228" t="s">
        <v>137</v>
      </c>
      <c r="E157" s="37"/>
      <c r="F157" s="229" t="s">
        <v>282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137</v>
      </c>
      <c r="AU157" s="14" t="s">
        <v>87</v>
      </c>
    </row>
    <row r="158" s="2" customFormat="1" ht="24.15" customHeight="1">
      <c r="A158" s="35"/>
      <c r="B158" s="36"/>
      <c r="C158" s="215" t="s">
        <v>190</v>
      </c>
      <c r="D158" s="215" t="s">
        <v>131</v>
      </c>
      <c r="E158" s="216" t="s">
        <v>283</v>
      </c>
      <c r="F158" s="217" t="s">
        <v>284</v>
      </c>
      <c r="G158" s="218" t="s">
        <v>266</v>
      </c>
      <c r="H158" s="248"/>
      <c r="I158" s="220"/>
      <c r="J158" s="221">
        <f>ROUND(I158*H158,2)</f>
        <v>0</v>
      </c>
      <c r="K158" s="217" t="s">
        <v>135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162</v>
      </c>
      <c r="AT158" s="226" t="s">
        <v>131</v>
      </c>
      <c r="AU158" s="226" t="s">
        <v>87</v>
      </c>
      <c r="AY158" s="14" t="s">
        <v>128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162</v>
      </c>
      <c r="BM158" s="226" t="s">
        <v>285</v>
      </c>
    </row>
    <row r="159" s="2" customFormat="1">
      <c r="A159" s="35"/>
      <c r="B159" s="36"/>
      <c r="C159" s="37"/>
      <c r="D159" s="228" t="s">
        <v>137</v>
      </c>
      <c r="E159" s="37"/>
      <c r="F159" s="229" t="s">
        <v>286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137</v>
      </c>
      <c r="AU159" s="14" t="s">
        <v>87</v>
      </c>
    </row>
    <row r="160" s="12" customFormat="1" ht="22.8" customHeight="1">
      <c r="A160" s="12"/>
      <c r="B160" s="199"/>
      <c r="C160" s="200"/>
      <c r="D160" s="201" t="s">
        <v>76</v>
      </c>
      <c r="E160" s="213" t="s">
        <v>287</v>
      </c>
      <c r="F160" s="213" t="s">
        <v>288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SUM(P161:P178)</f>
        <v>0</v>
      </c>
      <c r="Q160" s="207"/>
      <c r="R160" s="208">
        <f>SUM(R161:R178)</f>
        <v>0.020619999999999999</v>
      </c>
      <c r="S160" s="207"/>
      <c r="T160" s="209">
        <f>SUM(T161:T178)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87</v>
      </c>
      <c r="AT160" s="211" t="s">
        <v>76</v>
      </c>
      <c r="AU160" s="211" t="s">
        <v>85</v>
      </c>
      <c r="AY160" s="210" t="s">
        <v>128</v>
      </c>
      <c r="BK160" s="212">
        <f>SUM(BK161:BK178)</f>
        <v>0</v>
      </c>
    </row>
    <row r="161" s="2" customFormat="1" ht="24.15" customHeight="1">
      <c r="A161" s="35"/>
      <c r="B161" s="36"/>
      <c r="C161" s="215" t="s">
        <v>162</v>
      </c>
      <c r="D161" s="215" t="s">
        <v>131</v>
      </c>
      <c r="E161" s="216" t="s">
        <v>289</v>
      </c>
      <c r="F161" s="217" t="s">
        <v>290</v>
      </c>
      <c r="G161" s="218" t="s">
        <v>231</v>
      </c>
      <c r="H161" s="219">
        <v>10</v>
      </c>
      <c r="I161" s="220"/>
      <c r="J161" s="221">
        <f>ROUND(I161*H161,2)</f>
        <v>0</v>
      </c>
      <c r="K161" s="217" t="s">
        <v>135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0.00116</v>
      </c>
      <c r="R161" s="224">
        <f>Q161*H161</f>
        <v>0.011599999999999999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162</v>
      </c>
      <c r="AT161" s="226" t="s">
        <v>131</v>
      </c>
      <c r="AU161" s="226" t="s">
        <v>87</v>
      </c>
      <c r="AY161" s="14" t="s">
        <v>128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162</v>
      </c>
      <c r="BM161" s="226" t="s">
        <v>291</v>
      </c>
    </row>
    <row r="162" s="2" customFormat="1">
      <c r="A162" s="35"/>
      <c r="B162" s="36"/>
      <c r="C162" s="37"/>
      <c r="D162" s="228" t="s">
        <v>137</v>
      </c>
      <c r="E162" s="37"/>
      <c r="F162" s="229" t="s">
        <v>292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137</v>
      </c>
      <c r="AU162" s="14" t="s">
        <v>87</v>
      </c>
    </row>
    <row r="163" s="2" customFormat="1" ht="37.8" customHeight="1">
      <c r="A163" s="35"/>
      <c r="B163" s="36"/>
      <c r="C163" s="215" t="s">
        <v>199</v>
      </c>
      <c r="D163" s="215" t="s">
        <v>131</v>
      </c>
      <c r="E163" s="216" t="s">
        <v>293</v>
      </c>
      <c r="F163" s="217" t="s">
        <v>294</v>
      </c>
      <c r="G163" s="218" t="s">
        <v>231</v>
      </c>
      <c r="H163" s="219">
        <v>10</v>
      </c>
      <c r="I163" s="220"/>
      <c r="J163" s="221">
        <f>ROUND(I163*H163,2)</f>
        <v>0</v>
      </c>
      <c r="K163" s="217" t="s">
        <v>135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6.9999999999999994E-05</v>
      </c>
      <c r="R163" s="224">
        <f>Q163*H163</f>
        <v>0.00069999999999999988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162</v>
      </c>
      <c r="AT163" s="226" t="s">
        <v>131</v>
      </c>
      <c r="AU163" s="226" t="s">
        <v>87</v>
      </c>
      <c r="AY163" s="14" t="s">
        <v>128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162</v>
      </c>
      <c r="BM163" s="226" t="s">
        <v>295</v>
      </c>
    </row>
    <row r="164" s="2" customFormat="1">
      <c r="A164" s="35"/>
      <c r="B164" s="36"/>
      <c r="C164" s="37"/>
      <c r="D164" s="228" t="s">
        <v>137</v>
      </c>
      <c r="E164" s="37"/>
      <c r="F164" s="229" t="s">
        <v>296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137</v>
      </c>
      <c r="AU164" s="14" t="s">
        <v>87</v>
      </c>
    </row>
    <row r="165" s="2" customFormat="1" ht="16.5" customHeight="1">
      <c r="A165" s="35"/>
      <c r="B165" s="36"/>
      <c r="C165" s="215" t="s">
        <v>165</v>
      </c>
      <c r="D165" s="215" t="s">
        <v>131</v>
      </c>
      <c r="E165" s="216" t="s">
        <v>297</v>
      </c>
      <c r="F165" s="217" t="s">
        <v>298</v>
      </c>
      <c r="G165" s="218" t="s">
        <v>231</v>
      </c>
      <c r="H165" s="219">
        <v>10</v>
      </c>
      <c r="I165" s="220"/>
      <c r="J165" s="221">
        <f>ROUND(I165*H165,2)</f>
        <v>0</v>
      </c>
      <c r="K165" s="217" t="s">
        <v>135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0.00025000000000000001</v>
      </c>
      <c r="R165" s="224">
        <f>Q165*H165</f>
        <v>0.0025000000000000001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162</v>
      </c>
      <c r="AT165" s="226" t="s">
        <v>131</v>
      </c>
      <c r="AU165" s="226" t="s">
        <v>87</v>
      </c>
      <c r="AY165" s="14" t="s">
        <v>128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162</v>
      </c>
      <c r="BM165" s="226" t="s">
        <v>299</v>
      </c>
    </row>
    <row r="166" s="2" customFormat="1">
      <c r="A166" s="35"/>
      <c r="B166" s="36"/>
      <c r="C166" s="37"/>
      <c r="D166" s="228" t="s">
        <v>137</v>
      </c>
      <c r="E166" s="37"/>
      <c r="F166" s="229" t="s">
        <v>300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137</v>
      </c>
      <c r="AU166" s="14" t="s">
        <v>87</v>
      </c>
    </row>
    <row r="167" s="2" customFormat="1" ht="24.15" customHeight="1">
      <c r="A167" s="35"/>
      <c r="B167" s="36"/>
      <c r="C167" s="215" t="s">
        <v>210</v>
      </c>
      <c r="D167" s="215" t="s">
        <v>131</v>
      </c>
      <c r="E167" s="216" t="s">
        <v>301</v>
      </c>
      <c r="F167" s="217" t="s">
        <v>302</v>
      </c>
      <c r="G167" s="218" t="s">
        <v>134</v>
      </c>
      <c r="H167" s="219">
        <v>2</v>
      </c>
      <c r="I167" s="220"/>
      <c r="J167" s="221">
        <f>ROUND(I167*H167,2)</f>
        <v>0</v>
      </c>
      <c r="K167" s="217" t="s">
        <v>135</v>
      </c>
      <c r="L167" s="41"/>
      <c r="M167" s="222" t="s">
        <v>1</v>
      </c>
      <c r="N167" s="223" t="s">
        <v>42</v>
      </c>
      <c r="O167" s="88"/>
      <c r="P167" s="224">
        <f>O167*H167</f>
        <v>0</v>
      </c>
      <c r="Q167" s="224">
        <v>0.00022000000000000001</v>
      </c>
      <c r="R167" s="224">
        <f>Q167*H167</f>
        <v>0.00044000000000000002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162</v>
      </c>
      <c r="AT167" s="226" t="s">
        <v>131</v>
      </c>
      <c r="AU167" s="226" t="s">
        <v>87</v>
      </c>
      <c r="AY167" s="14" t="s">
        <v>128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162</v>
      </c>
      <c r="BM167" s="226" t="s">
        <v>303</v>
      </c>
    </row>
    <row r="168" s="2" customFormat="1">
      <c r="A168" s="35"/>
      <c r="B168" s="36"/>
      <c r="C168" s="37"/>
      <c r="D168" s="228" t="s">
        <v>137</v>
      </c>
      <c r="E168" s="37"/>
      <c r="F168" s="229" t="s">
        <v>304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137</v>
      </c>
      <c r="AU168" s="14" t="s">
        <v>87</v>
      </c>
    </row>
    <row r="169" s="2" customFormat="1" ht="24.15" customHeight="1">
      <c r="A169" s="35"/>
      <c r="B169" s="36"/>
      <c r="C169" s="215" t="s">
        <v>168</v>
      </c>
      <c r="D169" s="215" t="s">
        <v>131</v>
      </c>
      <c r="E169" s="216" t="s">
        <v>305</v>
      </c>
      <c r="F169" s="217" t="s">
        <v>306</v>
      </c>
      <c r="G169" s="218" t="s">
        <v>134</v>
      </c>
      <c r="H169" s="219">
        <v>1</v>
      </c>
      <c r="I169" s="220"/>
      <c r="J169" s="221">
        <f>ROUND(I169*H169,2)</f>
        <v>0</v>
      </c>
      <c r="K169" s="217" t="s">
        <v>135</v>
      </c>
      <c r="L169" s="41"/>
      <c r="M169" s="222" t="s">
        <v>1</v>
      </c>
      <c r="N169" s="223" t="s">
        <v>42</v>
      </c>
      <c r="O169" s="88"/>
      <c r="P169" s="224">
        <f>O169*H169</f>
        <v>0</v>
      </c>
      <c r="Q169" s="224">
        <v>0.00017000000000000001</v>
      </c>
      <c r="R169" s="224">
        <f>Q169*H169</f>
        <v>0.00017000000000000001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162</v>
      </c>
      <c r="AT169" s="226" t="s">
        <v>131</v>
      </c>
      <c r="AU169" s="226" t="s">
        <v>87</v>
      </c>
      <c r="AY169" s="14" t="s">
        <v>128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162</v>
      </c>
      <c r="BM169" s="226" t="s">
        <v>307</v>
      </c>
    </row>
    <row r="170" s="2" customFormat="1">
      <c r="A170" s="35"/>
      <c r="B170" s="36"/>
      <c r="C170" s="37"/>
      <c r="D170" s="228" t="s">
        <v>137</v>
      </c>
      <c r="E170" s="37"/>
      <c r="F170" s="229" t="s">
        <v>308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137</v>
      </c>
      <c r="AU170" s="14" t="s">
        <v>87</v>
      </c>
    </row>
    <row r="171" s="2" customFormat="1" ht="21.75" customHeight="1">
      <c r="A171" s="35"/>
      <c r="B171" s="36"/>
      <c r="C171" s="215" t="s">
        <v>7</v>
      </c>
      <c r="D171" s="215" t="s">
        <v>131</v>
      </c>
      <c r="E171" s="216" t="s">
        <v>309</v>
      </c>
      <c r="F171" s="217" t="s">
        <v>310</v>
      </c>
      <c r="G171" s="218" t="s">
        <v>134</v>
      </c>
      <c r="H171" s="219">
        <v>11</v>
      </c>
      <c r="I171" s="220"/>
      <c r="J171" s="221">
        <f>ROUND(I171*H171,2)</f>
        <v>0</v>
      </c>
      <c r="K171" s="217" t="s">
        <v>135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0.00034000000000000002</v>
      </c>
      <c r="R171" s="224">
        <f>Q171*H171</f>
        <v>0.0037400000000000003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162</v>
      </c>
      <c r="AT171" s="226" t="s">
        <v>131</v>
      </c>
      <c r="AU171" s="226" t="s">
        <v>87</v>
      </c>
      <c r="AY171" s="14" t="s">
        <v>128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162</v>
      </c>
      <c r="BM171" s="226" t="s">
        <v>311</v>
      </c>
    </row>
    <row r="172" s="2" customFormat="1">
      <c r="A172" s="35"/>
      <c r="B172" s="36"/>
      <c r="C172" s="37"/>
      <c r="D172" s="228" t="s">
        <v>137</v>
      </c>
      <c r="E172" s="37"/>
      <c r="F172" s="229" t="s">
        <v>312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137</v>
      </c>
      <c r="AU172" s="14" t="s">
        <v>87</v>
      </c>
    </row>
    <row r="173" s="2" customFormat="1" ht="24.15" customHeight="1">
      <c r="A173" s="35"/>
      <c r="B173" s="36"/>
      <c r="C173" s="215" t="s">
        <v>173</v>
      </c>
      <c r="D173" s="215" t="s">
        <v>131</v>
      </c>
      <c r="E173" s="216" t="s">
        <v>313</v>
      </c>
      <c r="F173" s="217" t="s">
        <v>314</v>
      </c>
      <c r="G173" s="218" t="s">
        <v>134</v>
      </c>
      <c r="H173" s="219">
        <v>1</v>
      </c>
      <c r="I173" s="220"/>
      <c r="J173" s="221">
        <f>ROUND(I173*H173,2)</f>
        <v>0</v>
      </c>
      <c r="K173" s="217" t="s">
        <v>135</v>
      </c>
      <c r="L173" s="41"/>
      <c r="M173" s="222" t="s">
        <v>1</v>
      </c>
      <c r="N173" s="223" t="s">
        <v>42</v>
      </c>
      <c r="O173" s="88"/>
      <c r="P173" s="224">
        <f>O173*H173</f>
        <v>0</v>
      </c>
      <c r="Q173" s="224">
        <v>0.00147</v>
      </c>
      <c r="R173" s="224">
        <f>Q173*H173</f>
        <v>0.00147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162</v>
      </c>
      <c r="AT173" s="226" t="s">
        <v>131</v>
      </c>
      <c r="AU173" s="226" t="s">
        <v>87</v>
      </c>
      <c r="AY173" s="14" t="s">
        <v>128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162</v>
      </c>
      <c r="BM173" s="226" t="s">
        <v>315</v>
      </c>
    </row>
    <row r="174" s="2" customFormat="1">
      <c r="A174" s="35"/>
      <c r="B174" s="36"/>
      <c r="C174" s="37"/>
      <c r="D174" s="228" t="s">
        <v>137</v>
      </c>
      <c r="E174" s="37"/>
      <c r="F174" s="229" t="s">
        <v>316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137</v>
      </c>
      <c r="AU174" s="14" t="s">
        <v>87</v>
      </c>
    </row>
    <row r="175" s="2" customFormat="1" ht="24.15" customHeight="1">
      <c r="A175" s="35"/>
      <c r="B175" s="36"/>
      <c r="C175" s="215" t="s">
        <v>317</v>
      </c>
      <c r="D175" s="215" t="s">
        <v>131</v>
      </c>
      <c r="E175" s="216" t="s">
        <v>318</v>
      </c>
      <c r="F175" s="217" t="s">
        <v>319</v>
      </c>
      <c r="G175" s="218" t="s">
        <v>266</v>
      </c>
      <c r="H175" s="248"/>
      <c r="I175" s="220"/>
      <c r="J175" s="221">
        <f>ROUND(I175*H175,2)</f>
        <v>0</v>
      </c>
      <c r="K175" s="217" t="s">
        <v>135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162</v>
      </c>
      <c r="AT175" s="226" t="s">
        <v>131</v>
      </c>
      <c r="AU175" s="226" t="s">
        <v>87</v>
      </c>
      <c r="AY175" s="14" t="s">
        <v>128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162</v>
      </c>
      <c r="BM175" s="226" t="s">
        <v>320</v>
      </c>
    </row>
    <row r="176" s="2" customFormat="1">
      <c r="A176" s="35"/>
      <c r="B176" s="36"/>
      <c r="C176" s="37"/>
      <c r="D176" s="228" t="s">
        <v>137</v>
      </c>
      <c r="E176" s="37"/>
      <c r="F176" s="229" t="s">
        <v>321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137</v>
      </c>
      <c r="AU176" s="14" t="s">
        <v>87</v>
      </c>
    </row>
    <row r="177" s="2" customFormat="1" ht="24.15" customHeight="1">
      <c r="A177" s="35"/>
      <c r="B177" s="36"/>
      <c r="C177" s="215" t="s">
        <v>177</v>
      </c>
      <c r="D177" s="215" t="s">
        <v>131</v>
      </c>
      <c r="E177" s="216" t="s">
        <v>322</v>
      </c>
      <c r="F177" s="217" t="s">
        <v>323</v>
      </c>
      <c r="G177" s="218" t="s">
        <v>266</v>
      </c>
      <c r="H177" s="248"/>
      <c r="I177" s="220"/>
      <c r="J177" s="221">
        <f>ROUND(I177*H177,2)</f>
        <v>0</v>
      </c>
      <c r="K177" s="217" t="s">
        <v>135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162</v>
      </c>
      <c r="AT177" s="226" t="s">
        <v>131</v>
      </c>
      <c r="AU177" s="226" t="s">
        <v>87</v>
      </c>
      <c r="AY177" s="14" t="s">
        <v>128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162</v>
      </c>
      <c r="BM177" s="226" t="s">
        <v>324</v>
      </c>
    </row>
    <row r="178" s="2" customFormat="1">
      <c r="A178" s="35"/>
      <c r="B178" s="36"/>
      <c r="C178" s="37"/>
      <c r="D178" s="228" t="s">
        <v>137</v>
      </c>
      <c r="E178" s="37"/>
      <c r="F178" s="229" t="s">
        <v>325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137</v>
      </c>
      <c r="AU178" s="14" t="s">
        <v>87</v>
      </c>
    </row>
    <row r="179" s="12" customFormat="1" ht="22.8" customHeight="1">
      <c r="A179" s="12"/>
      <c r="B179" s="199"/>
      <c r="C179" s="200"/>
      <c r="D179" s="201" t="s">
        <v>76</v>
      </c>
      <c r="E179" s="213" t="s">
        <v>326</v>
      </c>
      <c r="F179" s="213" t="s">
        <v>327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SUM(P180:P207)</f>
        <v>0</v>
      </c>
      <c r="Q179" s="207"/>
      <c r="R179" s="208">
        <f>SUM(R180:R207)</f>
        <v>0.10730999999999999</v>
      </c>
      <c r="S179" s="207"/>
      <c r="T179" s="209">
        <f>SUM(T180:T207)</f>
        <v>0.21963999999999997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87</v>
      </c>
      <c r="AT179" s="211" t="s">
        <v>76</v>
      </c>
      <c r="AU179" s="211" t="s">
        <v>85</v>
      </c>
      <c r="AY179" s="210" t="s">
        <v>128</v>
      </c>
      <c r="BK179" s="212">
        <f>SUM(BK180:BK207)</f>
        <v>0</v>
      </c>
    </row>
    <row r="180" s="2" customFormat="1" ht="24.15" customHeight="1">
      <c r="A180" s="35"/>
      <c r="B180" s="36"/>
      <c r="C180" s="215" t="s">
        <v>328</v>
      </c>
      <c r="D180" s="215" t="s">
        <v>131</v>
      </c>
      <c r="E180" s="216" t="s">
        <v>329</v>
      </c>
      <c r="F180" s="217" t="s">
        <v>330</v>
      </c>
      <c r="G180" s="218" t="s">
        <v>231</v>
      </c>
      <c r="H180" s="219">
        <v>12</v>
      </c>
      <c r="I180" s="220"/>
      <c r="J180" s="221">
        <f>ROUND(I180*H180,2)</f>
        <v>0</v>
      </c>
      <c r="K180" s="217" t="s">
        <v>135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0.00147</v>
      </c>
      <c r="R180" s="224">
        <f>Q180*H180</f>
        <v>0.017639999999999999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162</v>
      </c>
      <c r="AT180" s="226" t="s">
        <v>131</v>
      </c>
      <c r="AU180" s="226" t="s">
        <v>87</v>
      </c>
      <c r="AY180" s="14" t="s">
        <v>128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162</v>
      </c>
      <c r="BM180" s="226" t="s">
        <v>331</v>
      </c>
    </row>
    <row r="181" s="2" customFormat="1">
      <c r="A181" s="35"/>
      <c r="B181" s="36"/>
      <c r="C181" s="37"/>
      <c r="D181" s="228" t="s">
        <v>137</v>
      </c>
      <c r="E181" s="37"/>
      <c r="F181" s="229" t="s">
        <v>332</v>
      </c>
      <c r="G181" s="37"/>
      <c r="H181" s="37"/>
      <c r="I181" s="230"/>
      <c r="J181" s="37"/>
      <c r="K181" s="37"/>
      <c r="L181" s="41"/>
      <c r="M181" s="231"/>
      <c r="N181" s="232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137</v>
      </c>
      <c r="AU181" s="14" t="s">
        <v>87</v>
      </c>
    </row>
    <row r="182" s="2" customFormat="1" ht="24.15" customHeight="1">
      <c r="A182" s="35"/>
      <c r="B182" s="36"/>
      <c r="C182" s="215" t="s">
        <v>186</v>
      </c>
      <c r="D182" s="215" t="s">
        <v>131</v>
      </c>
      <c r="E182" s="216" t="s">
        <v>333</v>
      </c>
      <c r="F182" s="217" t="s">
        <v>334</v>
      </c>
      <c r="G182" s="218" t="s">
        <v>231</v>
      </c>
      <c r="H182" s="219">
        <v>6</v>
      </c>
      <c r="I182" s="220"/>
      <c r="J182" s="221">
        <f>ROUND(I182*H182,2)</f>
        <v>0</v>
      </c>
      <c r="K182" s="217" t="s">
        <v>135</v>
      </c>
      <c r="L182" s="41"/>
      <c r="M182" s="222" t="s">
        <v>1</v>
      </c>
      <c r="N182" s="223" t="s">
        <v>42</v>
      </c>
      <c r="O182" s="88"/>
      <c r="P182" s="224">
        <f>O182*H182</f>
        <v>0</v>
      </c>
      <c r="Q182" s="224">
        <v>0.00396</v>
      </c>
      <c r="R182" s="224">
        <f>Q182*H182</f>
        <v>0.02376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162</v>
      </c>
      <c r="AT182" s="226" t="s">
        <v>131</v>
      </c>
      <c r="AU182" s="226" t="s">
        <v>87</v>
      </c>
      <c r="AY182" s="14" t="s">
        <v>128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162</v>
      </c>
      <c r="BM182" s="226" t="s">
        <v>335</v>
      </c>
    </row>
    <row r="183" s="2" customFormat="1">
      <c r="A183" s="35"/>
      <c r="B183" s="36"/>
      <c r="C183" s="37"/>
      <c r="D183" s="228" t="s">
        <v>137</v>
      </c>
      <c r="E183" s="37"/>
      <c r="F183" s="229" t="s">
        <v>336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137</v>
      </c>
      <c r="AU183" s="14" t="s">
        <v>87</v>
      </c>
    </row>
    <row r="184" s="2" customFormat="1" ht="24.15" customHeight="1">
      <c r="A184" s="35"/>
      <c r="B184" s="36"/>
      <c r="C184" s="215" t="s">
        <v>337</v>
      </c>
      <c r="D184" s="215" t="s">
        <v>131</v>
      </c>
      <c r="E184" s="216" t="s">
        <v>338</v>
      </c>
      <c r="F184" s="217" t="s">
        <v>339</v>
      </c>
      <c r="G184" s="218" t="s">
        <v>231</v>
      </c>
      <c r="H184" s="219">
        <v>6</v>
      </c>
      <c r="I184" s="220"/>
      <c r="J184" s="221">
        <f>ROUND(I184*H184,2)</f>
        <v>0</v>
      </c>
      <c r="K184" s="217" t="s">
        <v>135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0.00011</v>
      </c>
      <c r="R184" s="224">
        <f>Q184*H184</f>
        <v>0.00066</v>
      </c>
      <c r="S184" s="224">
        <v>0.00215</v>
      </c>
      <c r="T184" s="225">
        <f>S184*H184</f>
        <v>0.0129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162</v>
      </c>
      <c r="AT184" s="226" t="s">
        <v>131</v>
      </c>
      <c r="AU184" s="226" t="s">
        <v>87</v>
      </c>
      <c r="AY184" s="14" t="s">
        <v>128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162</v>
      </c>
      <c r="BM184" s="226" t="s">
        <v>340</v>
      </c>
    </row>
    <row r="185" s="2" customFormat="1">
      <c r="A185" s="35"/>
      <c r="B185" s="36"/>
      <c r="C185" s="37"/>
      <c r="D185" s="228" t="s">
        <v>137</v>
      </c>
      <c r="E185" s="37"/>
      <c r="F185" s="229" t="s">
        <v>341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137</v>
      </c>
      <c r="AU185" s="14" t="s">
        <v>87</v>
      </c>
    </row>
    <row r="186" s="2" customFormat="1" ht="24.15" customHeight="1">
      <c r="A186" s="35"/>
      <c r="B186" s="36"/>
      <c r="C186" s="215" t="s">
        <v>189</v>
      </c>
      <c r="D186" s="215" t="s">
        <v>131</v>
      </c>
      <c r="E186" s="216" t="s">
        <v>342</v>
      </c>
      <c r="F186" s="217" t="s">
        <v>343</v>
      </c>
      <c r="G186" s="218" t="s">
        <v>231</v>
      </c>
      <c r="H186" s="219">
        <v>14</v>
      </c>
      <c r="I186" s="220"/>
      <c r="J186" s="221">
        <f>ROUND(I186*H186,2)</f>
        <v>0</v>
      </c>
      <c r="K186" s="217" t="s">
        <v>135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0.00038999999999999999</v>
      </c>
      <c r="R186" s="224">
        <f>Q186*H186</f>
        <v>0.0054599999999999996</v>
      </c>
      <c r="S186" s="224">
        <v>0.0034199999999999999</v>
      </c>
      <c r="T186" s="225">
        <f>S186*H186</f>
        <v>0.047879999999999999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162</v>
      </c>
      <c r="AT186" s="226" t="s">
        <v>131</v>
      </c>
      <c r="AU186" s="226" t="s">
        <v>87</v>
      </c>
      <c r="AY186" s="14" t="s">
        <v>128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162</v>
      </c>
      <c r="BM186" s="226" t="s">
        <v>344</v>
      </c>
    </row>
    <row r="187" s="2" customFormat="1">
      <c r="A187" s="35"/>
      <c r="B187" s="36"/>
      <c r="C187" s="37"/>
      <c r="D187" s="228" t="s">
        <v>137</v>
      </c>
      <c r="E187" s="37"/>
      <c r="F187" s="229" t="s">
        <v>345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137</v>
      </c>
      <c r="AU187" s="14" t="s">
        <v>87</v>
      </c>
    </row>
    <row r="188" s="2" customFormat="1" ht="24.15" customHeight="1">
      <c r="A188" s="35"/>
      <c r="B188" s="36"/>
      <c r="C188" s="215" t="s">
        <v>346</v>
      </c>
      <c r="D188" s="215" t="s">
        <v>131</v>
      </c>
      <c r="E188" s="216" t="s">
        <v>347</v>
      </c>
      <c r="F188" s="217" t="s">
        <v>348</v>
      </c>
      <c r="G188" s="218" t="s">
        <v>134</v>
      </c>
      <c r="H188" s="219">
        <v>4</v>
      </c>
      <c r="I188" s="220"/>
      <c r="J188" s="221">
        <f>ROUND(I188*H188,2)</f>
        <v>0</v>
      </c>
      <c r="K188" s="217" t="s">
        <v>135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0.00068999999999999997</v>
      </c>
      <c r="T188" s="225">
        <f>S188*H188</f>
        <v>0.0027599999999999999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162</v>
      </c>
      <c r="AT188" s="226" t="s">
        <v>131</v>
      </c>
      <c r="AU188" s="226" t="s">
        <v>87</v>
      </c>
      <c r="AY188" s="14" t="s">
        <v>128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162</v>
      </c>
      <c r="BM188" s="226" t="s">
        <v>349</v>
      </c>
    </row>
    <row r="189" s="2" customFormat="1">
      <c r="A189" s="35"/>
      <c r="B189" s="36"/>
      <c r="C189" s="37"/>
      <c r="D189" s="228" t="s">
        <v>137</v>
      </c>
      <c r="E189" s="37"/>
      <c r="F189" s="229" t="s">
        <v>350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137</v>
      </c>
      <c r="AU189" s="14" t="s">
        <v>87</v>
      </c>
    </row>
    <row r="190" s="2" customFormat="1" ht="21.75" customHeight="1">
      <c r="A190" s="35"/>
      <c r="B190" s="36"/>
      <c r="C190" s="215" t="s">
        <v>193</v>
      </c>
      <c r="D190" s="215" t="s">
        <v>131</v>
      </c>
      <c r="E190" s="216" t="s">
        <v>351</v>
      </c>
      <c r="F190" s="217" t="s">
        <v>352</v>
      </c>
      <c r="G190" s="218" t="s">
        <v>134</v>
      </c>
      <c r="H190" s="219">
        <v>6</v>
      </c>
      <c r="I190" s="220"/>
      <c r="J190" s="221">
        <f>ROUND(I190*H190,2)</f>
        <v>0</v>
      </c>
      <c r="K190" s="217" t="s">
        <v>135</v>
      </c>
      <c r="L190" s="41"/>
      <c r="M190" s="222" t="s">
        <v>1</v>
      </c>
      <c r="N190" s="223" t="s">
        <v>42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0.00052999999999999998</v>
      </c>
      <c r="T190" s="225">
        <f>S190*H190</f>
        <v>0.0031799999999999997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162</v>
      </c>
      <c r="AT190" s="226" t="s">
        <v>131</v>
      </c>
      <c r="AU190" s="226" t="s">
        <v>87</v>
      </c>
      <c r="AY190" s="14" t="s">
        <v>128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162</v>
      </c>
      <c r="BM190" s="226" t="s">
        <v>353</v>
      </c>
    </row>
    <row r="191" s="2" customFormat="1">
      <c r="A191" s="35"/>
      <c r="B191" s="36"/>
      <c r="C191" s="37"/>
      <c r="D191" s="228" t="s">
        <v>137</v>
      </c>
      <c r="E191" s="37"/>
      <c r="F191" s="229" t="s">
        <v>354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137</v>
      </c>
      <c r="AU191" s="14" t="s">
        <v>87</v>
      </c>
    </row>
    <row r="192" s="2" customFormat="1" ht="24.15" customHeight="1">
      <c r="A192" s="35"/>
      <c r="B192" s="36"/>
      <c r="C192" s="215" t="s">
        <v>355</v>
      </c>
      <c r="D192" s="215" t="s">
        <v>131</v>
      </c>
      <c r="E192" s="216" t="s">
        <v>356</v>
      </c>
      <c r="F192" s="217" t="s">
        <v>357</v>
      </c>
      <c r="G192" s="218" t="s">
        <v>134</v>
      </c>
      <c r="H192" s="219">
        <v>4</v>
      </c>
      <c r="I192" s="220"/>
      <c r="J192" s="221">
        <f>ROUND(I192*H192,2)</f>
        <v>0</v>
      </c>
      <c r="K192" s="217" t="s">
        <v>135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0.00123</v>
      </c>
      <c r="T192" s="225">
        <f>S192*H192</f>
        <v>0.0049199999999999999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162</v>
      </c>
      <c r="AT192" s="226" t="s">
        <v>131</v>
      </c>
      <c r="AU192" s="226" t="s">
        <v>87</v>
      </c>
      <c r="AY192" s="14" t="s">
        <v>128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162</v>
      </c>
      <c r="BM192" s="226" t="s">
        <v>358</v>
      </c>
    </row>
    <row r="193" s="2" customFormat="1">
      <c r="A193" s="35"/>
      <c r="B193" s="36"/>
      <c r="C193" s="37"/>
      <c r="D193" s="228" t="s">
        <v>137</v>
      </c>
      <c r="E193" s="37"/>
      <c r="F193" s="229" t="s">
        <v>359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137</v>
      </c>
      <c r="AU193" s="14" t="s">
        <v>87</v>
      </c>
    </row>
    <row r="194" s="2" customFormat="1" ht="24.15" customHeight="1">
      <c r="A194" s="35"/>
      <c r="B194" s="36"/>
      <c r="C194" s="215" t="s">
        <v>196</v>
      </c>
      <c r="D194" s="215" t="s">
        <v>131</v>
      </c>
      <c r="E194" s="216" t="s">
        <v>360</v>
      </c>
      <c r="F194" s="217" t="s">
        <v>361</v>
      </c>
      <c r="G194" s="218" t="s">
        <v>231</v>
      </c>
      <c r="H194" s="219">
        <v>5</v>
      </c>
      <c r="I194" s="220"/>
      <c r="J194" s="221">
        <f>ROUND(I194*H194,2)</f>
        <v>0</v>
      </c>
      <c r="K194" s="217" t="s">
        <v>135</v>
      </c>
      <c r="L194" s="41"/>
      <c r="M194" s="222" t="s">
        <v>1</v>
      </c>
      <c r="N194" s="223" t="s">
        <v>42</v>
      </c>
      <c r="O194" s="88"/>
      <c r="P194" s="224">
        <f>O194*H194</f>
        <v>0</v>
      </c>
      <c r="Q194" s="224">
        <v>0.0067999999999999996</v>
      </c>
      <c r="R194" s="224">
        <f>Q194*H194</f>
        <v>0.033999999999999996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162</v>
      </c>
      <c r="AT194" s="226" t="s">
        <v>131</v>
      </c>
      <c r="AU194" s="226" t="s">
        <v>87</v>
      </c>
      <c r="AY194" s="14" t="s">
        <v>128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162</v>
      </c>
      <c r="BM194" s="226" t="s">
        <v>362</v>
      </c>
    </row>
    <row r="195" s="2" customFormat="1">
      <c r="A195" s="35"/>
      <c r="B195" s="36"/>
      <c r="C195" s="37"/>
      <c r="D195" s="228" t="s">
        <v>137</v>
      </c>
      <c r="E195" s="37"/>
      <c r="F195" s="229" t="s">
        <v>363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137</v>
      </c>
      <c r="AU195" s="14" t="s">
        <v>87</v>
      </c>
    </row>
    <row r="196" s="2" customFormat="1" ht="24.15" customHeight="1">
      <c r="A196" s="35"/>
      <c r="B196" s="36"/>
      <c r="C196" s="215" t="s">
        <v>364</v>
      </c>
      <c r="D196" s="215" t="s">
        <v>131</v>
      </c>
      <c r="E196" s="216" t="s">
        <v>365</v>
      </c>
      <c r="F196" s="217" t="s">
        <v>366</v>
      </c>
      <c r="G196" s="218" t="s">
        <v>134</v>
      </c>
      <c r="H196" s="219">
        <v>6</v>
      </c>
      <c r="I196" s="220"/>
      <c r="J196" s="221">
        <f>ROUND(I196*H196,2)</f>
        <v>0</v>
      </c>
      <c r="K196" s="217" t="s">
        <v>135</v>
      </c>
      <c r="L196" s="41"/>
      <c r="M196" s="222" t="s">
        <v>1</v>
      </c>
      <c r="N196" s="223" t="s">
        <v>42</v>
      </c>
      <c r="O196" s="88"/>
      <c r="P196" s="224">
        <f>O196*H196</f>
        <v>0</v>
      </c>
      <c r="Q196" s="224">
        <v>0.00024000000000000001</v>
      </c>
      <c r="R196" s="224">
        <f>Q196*H196</f>
        <v>0.0014400000000000001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162</v>
      </c>
      <c r="AT196" s="226" t="s">
        <v>131</v>
      </c>
      <c r="AU196" s="226" t="s">
        <v>87</v>
      </c>
      <c r="AY196" s="14" t="s">
        <v>128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162</v>
      </c>
      <c r="BM196" s="226" t="s">
        <v>367</v>
      </c>
    </row>
    <row r="197" s="2" customFormat="1">
      <c r="A197" s="35"/>
      <c r="B197" s="36"/>
      <c r="C197" s="37"/>
      <c r="D197" s="228" t="s">
        <v>137</v>
      </c>
      <c r="E197" s="37"/>
      <c r="F197" s="229" t="s">
        <v>368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137</v>
      </c>
      <c r="AU197" s="14" t="s">
        <v>87</v>
      </c>
    </row>
    <row r="198" s="2" customFormat="1" ht="24.15" customHeight="1">
      <c r="A198" s="35"/>
      <c r="B198" s="36"/>
      <c r="C198" s="215" t="s">
        <v>202</v>
      </c>
      <c r="D198" s="215" t="s">
        <v>131</v>
      </c>
      <c r="E198" s="216" t="s">
        <v>369</v>
      </c>
      <c r="F198" s="217" t="s">
        <v>370</v>
      </c>
      <c r="G198" s="218" t="s">
        <v>134</v>
      </c>
      <c r="H198" s="219">
        <v>2</v>
      </c>
      <c r="I198" s="220"/>
      <c r="J198" s="221">
        <f>ROUND(I198*H198,2)</f>
        <v>0</v>
      </c>
      <c r="K198" s="217" t="s">
        <v>135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0.0012999999999999999</v>
      </c>
      <c r="R198" s="224">
        <f>Q198*H198</f>
        <v>0.0025999999999999999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162</v>
      </c>
      <c r="AT198" s="226" t="s">
        <v>131</v>
      </c>
      <c r="AU198" s="226" t="s">
        <v>87</v>
      </c>
      <c r="AY198" s="14" t="s">
        <v>128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162</v>
      </c>
      <c r="BM198" s="226" t="s">
        <v>371</v>
      </c>
    </row>
    <row r="199" s="2" customFormat="1">
      <c r="A199" s="35"/>
      <c r="B199" s="36"/>
      <c r="C199" s="37"/>
      <c r="D199" s="228" t="s">
        <v>137</v>
      </c>
      <c r="E199" s="37"/>
      <c r="F199" s="229" t="s">
        <v>372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137</v>
      </c>
      <c r="AU199" s="14" t="s">
        <v>87</v>
      </c>
    </row>
    <row r="200" s="2" customFormat="1" ht="16.5" customHeight="1">
      <c r="A200" s="35"/>
      <c r="B200" s="36"/>
      <c r="C200" s="215" t="s">
        <v>373</v>
      </c>
      <c r="D200" s="215" t="s">
        <v>131</v>
      </c>
      <c r="E200" s="216" t="s">
        <v>374</v>
      </c>
      <c r="F200" s="217" t="s">
        <v>375</v>
      </c>
      <c r="G200" s="218" t="s">
        <v>134</v>
      </c>
      <c r="H200" s="219">
        <v>1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42</v>
      </c>
      <c r="O200" s="88"/>
      <c r="P200" s="224">
        <f>O200*H200</f>
        <v>0</v>
      </c>
      <c r="Q200" s="224">
        <v>0.01881</v>
      </c>
      <c r="R200" s="224">
        <f>Q200*H200</f>
        <v>0.01881</v>
      </c>
      <c r="S200" s="224">
        <v>0.14799999999999999</v>
      </c>
      <c r="T200" s="225">
        <f>S200*H200</f>
        <v>0.14799999999999999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162</v>
      </c>
      <c r="AT200" s="226" t="s">
        <v>131</v>
      </c>
      <c r="AU200" s="226" t="s">
        <v>87</v>
      </c>
      <c r="AY200" s="14" t="s">
        <v>128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85</v>
      </c>
      <c r="BK200" s="227">
        <f>ROUND(I200*H200,2)</f>
        <v>0</v>
      </c>
      <c r="BL200" s="14" t="s">
        <v>162</v>
      </c>
      <c r="BM200" s="226" t="s">
        <v>376</v>
      </c>
    </row>
    <row r="201" s="2" customFormat="1">
      <c r="A201" s="35"/>
      <c r="B201" s="36"/>
      <c r="C201" s="37"/>
      <c r="D201" s="228" t="s">
        <v>137</v>
      </c>
      <c r="E201" s="37"/>
      <c r="F201" s="229" t="s">
        <v>377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137</v>
      </c>
      <c r="AU201" s="14" t="s">
        <v>87</v>
      </c>
    </row>
    <row r="202" s="2" customFormat="1" ht="24.15" customHeight="1">
      <c r="A202" s="35"/>
      <c r="B202" s="36"/>
      <c r="C202" s="215" t="s">
        <v>209</v>
      </c>
      <c r="D202" s="215" t="s">
        <v>131</v>
      </c>
      <c r="E202" s="216" t="s">
        <v>313</v>
      </c>
      <c r="F202" s="217" t="s">
        <v>314</v>
      </c>
      <c r="G202" s="218" t="s">
        <v>134</v>
      </c>
      <c r="H202" s="219">
        <v>2</v>
      </c>
      <c r="I202" s="220"/>
      <c r="J202" s="221">
        <f>ROUND(I202*H202,2)</f>
        <v>0</v>
      </c>
      <c r="K202" s="217" t="s">
        <v>135</v>
      </c>
      <c r="L202" s="41"/>
      <c r="M202" s="222" t="s">
        <v>1</v>
      </c>
      <c r="N202" s="223" t="s">
        <v>42</v>
      </c>
      <c r="O202" s="88"/>
      <c r="P202" s="224">
        <f>O202*H202</f>
        <v>0</v>
      </c>
      <c r="Q202" s="224">
        <v>0.00147</v>
      </c>
      <c r="R202" s="224">
        <f>Q202*H202</f>
        <v>0.0029399999999999999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162</v>
      </c>
      <c r="AT202" s="226" t="s">
        <v>131</v>
      </c>
      <c r="AU202" s="226" t="s">
        <v>87</v>
      </c>
      <c r="AY202" s="14" t="s">
        <v>128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162</v>
      </c>
      <c r="BM202" s="226" t="s">
        <v>378</v>
      </c>
    </row>
    <row r="203" s="2" customFormat="1">
      <c r="A203" s="35"/>
      <c r="B203" s="36"/>
      <c r="C203" s="37"/>
      <c r="D203" s="228" t="s">
        <v>137</v>
      </c>
      <c r="E203" s="37"/>
      <c r="F203" s="229" t="s">
        <v>316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137</v>
      </c>
      <c r="AU203" s="14" t="s">
        <v>87</v>
      </c>
    </row>
    <row r="204" s="2" customFormat="1" ht="24.15" customHeight="1">
      <c r="A204" s="35"/>
      <c r="B204" s="36"/>
      <c r="C204" s="215" t="s">
        <v>379</v>
      </c>
      <c r="D204" s="215" t="s">
        <v>131</v>
      </c>
      <c r="E204" s="216" t="s">
        <v>380</v>
      </c>
      <c r="F204" s="217" t="s">
        <v>381</v>
      </c>
      <c r="G204" s="218" t="s">
        <v>266</v>
      </c>
      <c r="H204" s="248"/>
      <c r="I204" s="220"/>
      <c r="J204" s="221">
        <f>ROUND(I204*H204,2)</f>
        <v>0</v>
      </c>
      <c r="K204" s="217" t="s">
        <v>135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162</v>
      </c>
      <c r="AT204" s="226" t="s">
        <v>131</v>
      </c>
      <c r="AU204" s="226" t="s">
        <v>87</v>
      </c>
      <c r="AY204" s="14" t="s">
        <v>128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162</v>
      </c>
      <c r="BM204" s="226" t="s">
        <v>382</v>
      </c>
    </row>
    <row r="205" s="2" customFormat="1">
      <c r="A205" s="35"/>
      <c r="B205" s="36"/>
      <c r="C205" s="37"/>
      <c r="D205" s="228" t="s">
        <v>137</v>
      </c>
      <c r="E205" s="37"/>
      <c r="F205" s="229" t="s">
        <v>383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137</v>
      </c>
      <c r="AU205" s="14" t="s">
        <v>87</v>
      </c>
    </row>
    <row r="206" s="2" customFormat="1" ht="24.15" customHeight="1">
      <c r="A206" s="35"/>
      <c r="B206" s="36"/>
      <c r="C206" s="215" t="s">
        <v>213</v>
      </c>
      <c r="D206" s="215" t="s">
        <v>131</v>
      </c>
      <c r="E206" s="216" t="s">
        <v>384</v>
      </c>
      <c r="F206" s="217" t="s">
        <v>385</v>
      </c>
      <c r="G206" s="218" t="s">
        <v>266</v>
      </c>
      <c r="H206" s="248"/>
      <c r="I206" s="220"/>
      <c r="J206" s="221">
        <f>ROUND(I206*H206,2)</f>
        <v>0</v>
      </c>
      <c r="K206" s="217" t="s">
        <v>135</v>
      </c>
      <c r="L206" s="41"/>
      <c r="M206" s="222" t="s">
        <v>1</v>
      </c>
      <c r="N206" s="223" t="s">
        <v>42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162</v>
      </c>
      <c r="AT206" s="226" t="s">
        <v>131</v>
      </c>
      <c r="AU206" s="226" t="s">
        <v>87</v>
      </c>
      <c r="AY206" s="14" t="s">
        <v>128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85</v>
      </c>
      <c r="BK206" s="227">
        <f>ROUND(I206*H206,2)</f>
        <v>0</v>
      </c>
      <c r="BL206" s="14" t="s">
        <v>162</v>
      </c>
      <c r="BM206" s="226" t="s">
        <v>386</v>
      </c>
    </row>
    <row r="207" s="2" customFormat="1">
      <c r="A207" s="35"/>
      <c r="B207" s="36"/>
      <c r="C207" s="37"/>
      <c r="D207" s="228" t="s">
        <v>137</v>
      </c>
      <c r="E207" s="37"/>
      <c r="F207" s="229" t="s">
        <v>387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137</v>
      </c>
      <c r="AU207" s="14" t="s">
        <v>87</v>
      </c>
    </row>
    <row r="208" s="12" customFormat="1" ht="22.8" customHeight="1">
      <c r="A208" s="12"/>
      <c r="B208" s="199"/>
      <c r="C208" s="200"/>
      <c r="D208" s="201" t="s">
        <v>76</v>
      </c>
      <c r="E208" s="213" t="s">
        <v>388</v>
      </c>
      <c r="F208" s="213" t="s">
        <v>389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SUM(P209:P228)</f>
        <v>0</v>
      </c>
      <c r="Q208" s="207"/>
      <c r="R208" s="208">
        <f>SUM(R209:R228)</f>
        <v>0.048605000000000002</v>
      </c>
      <c r="S208" s="207"/>
      <c r="T208" s="209">
        <f>SUM(T209:T228)</f>
        <v>2.5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87</v>
      </c>
      <c r="AT208" s="211" t="s">
        <v>76</v>
      </c>
      <c r="AU208" s="211" t="s">
        <v>85</v>
      </c>
      <c r="AY208" s="210" t="s">
        <v>128</v>
      </c>
      <c r="BK208" s="212">
        <f>SUM(BK209:BK228)</f>
        <v>0</v>
      </c>
    </row>
    <row r="209" s="2" customFormat="1" ht="16.5" customHeight="1">
      <c r="A209" s="35"/>
      <c r="B209" s="36"/>
      <c r="C209" s="215" t="s">
        <v>390</v>
      </c>
      <c r="D209" s="215" t="s">
        <v>131</v>
      </c>
      <c r="E209" s="216" t="s">
        <v>391</v>
      </c>
      <c r="F209" s="217" t="s">
        <v>392</v>
      </c>
      <c r="G209" s="218" t="s">
        <v>134</v>
      </c>
      <c r="H209" s="219">
        <v>2</v>
      </c>
      <c r="I209" s="220"/>
      <c r="J209" s="221">
        <f>ROUND(I209*H209,2)</f>
        <v>0</v>
      </c>
      <c r="K209" s="217" t="s">
        <v>135</v>
      </c>
      <c r="L209" s="41"/>
      <c r="M209" s="222" t="s">
        <v>1</v>
      </c>
      <c r="N209" s="223" t="s">
        <v>42</v>
      </c>
      <c r="O209" s="88"/>
      <c r="P209" s="224">
        <f>O209*H209</f>
        <v>0</v>
      </c>
      <c r="Q209" s="224">
        <v>0.00054000000000000001</v>
      </c>
      <c r="R209" s="224">
        <f>Q209*H209</f>
        <v>0.00108</v>
      </c>
      <c r="S209" s="224">
        <v>1.25</v>
      </c>
      <c r="T209" s="225">
        <f>S209*H209</f>
        <v>2.5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162</v>
      </c>
      <c r="AT209" s="226" t="s">
        <v>131</v>
      </c>
      <c r="AU209" s="226" t="s">
        <v>87</v>
      </c>
      <c r="AY209" s="14" t="s">
        <v>128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85</v>
      </c>
      <c r="BK209" s="227">
        <f>ROUND(I209*H209,2)</f>
        <v>0</v>
      </c>
      <c r="BL209" s="14" t="s">
        <v>162</v>
      </c>
      <c r="BM209" s="226" t="s">
        <v>393</v>
      </c>
    </row>
    <row r="210" s="2" customFormat="1">
      <c r="A210" s="35"/>
      <c r="B210" s="36"/>
      <c r="C210" s="37"/>
      <c r="D210" s="228" t="s">
        <v>137</v>
      </c>
      <c r="E210" s="37"/>
      <c r="F210" s="229" t="s">
        <v>394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137</v>
      </c>
      <c r="AU210" s="14" t="s">
        <v>87</v>
      </c>
    </row>
    <row r="211" s="2" customFormat="1" ht="24.15" customHeight="1">
      <c r="A211" s="35"/>
      <c r="B211" s="36"/>
      <c r="C211" s="215" t="s">
        <v>216</v>
      </c>
      <c r="D211" s="215" t="s">
        <v>131</v>
      </c>
      <c r="E211" s="216" t="s">
        <v>395</v>
      </c>
      <c r="F211" s="217" t="s">
        <v>396</v>
      </c>
      <c r="G211" s="218" t="s">
        <v>134</v>
      </c>
      <c r="H211" s="219">
        <v>2</v>
      </c>
      <c r="I211" s="220"/>
      <c r="J211" s="221">
        <f>ROUND(I211*H211,2)</f>
        <v>0</v>
      </c>
      <c r="K211" s="217" t="s">
        <v>135</v>
      </c>
      <c r="L211" s="41"/>
      <c r="M211" s="222" t="s">
        <v>1</v>
      </c>
      <c r="N211" s="223" t="s">
        <v>42</v>
      </c>
      <c r="O211" s="88"/>
      <c r="P211" s="224">
        <f>O211*H211</f>
        <v>0</v>
      </c>
      <c r="Q211" s="224">
        <v>0.01508</v>
      </c>
      <c r="R211" s="224">
        <f>Q211*H211</f>
        <v>0.030159999999999999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162</v>
      </c>
      <c r="AT211" s="226" t="s">
        <v>131</v>
      </c>
      <c r="AU211" s="226" t="s">
        <v>87</v>
      </c>
      <c r="AY211" s="14" t="s">
        <v>128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85</v>
      </c>
      <c r="BK211" s="227">
        <f>ROUND(I211*H211,2)</f>
        <v>0</v>
      </c>
      <c r="BL211" s="14" t="s">
        <v>162</v>
      </c>
      <c r="BM211" s="226" t="s">
        <v>397</v>
      </c>
    </row>
    <row r="212" s="2" customFormat="1">
      <c r="A212" s="35"/>
      <c r="B212" s="36"/>
      <c r="C212" s="37"/>
      <c r="D212" s="228" t="s">
        <v>137</v>
      </c>
      <c r="E212" s="37"/>
      <c r="F212" s="229" t="s">
        <v>398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137</v>
      </c>
      <c r="AU212" s="14" t="s">
        <v>87</v>
      </c>
    </row>
    <row r="213" s="2" customFormat="1" ht="24.15" customHeight="1">
      <c r="A213" s="35"/>
      <c r="B213" s="36"/>
      <c r="C213" s="215" t="s">
        <v>399</v>
      </c>
      <c r="D213" s="215" t="s">
        <v>131</v>
      </c>
      <c r="E213" s="216" t="s">
        <v>400</v>
      </c>
      <c r="F213" s="217" t="s">
        <v>401</v>
      </c>
      <c r="G213" s="218" t="s">
        <v>134</v>
      </c>
      <c r="H213" s="219">
        <v>2</v>
      </c>
      <c r="I213" s="220"/>
      <c r="J213" s="221">
        <f>ROUND(I213*H213,2)</f>
        <v>0</v>
      </c>
      <c r="K213" s="217" t="s">
        <v>135</v>
      </c>
      <c r="L213" s="41"/>
      <c r="M213" s="222" t="s">
        <v>1</v>
      </c>
      <c r="N213" s="223" t="s">
        <v>42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162</v>
      </c>
      <c r="AT213" s="226" t="s">
        <v>131</v>
      </c>
      <c r="AU213" s="226" t="s">
        <v>87</v>
      </c>
      <c r="AY213" s="14" t="s">
        <v>128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162</v>
      </c>
      <c r="BM213" s="226" t="s">
        <v>402</v>
      </c>
    </row>
    <row r="214" s="2" customFormat="1">
      <c r="A214" s="35"/>
      <c r="B214" s="36"/>
      <c r="C214" s="37"/>
      <c r="D214" s="228" t="s">
        <v>137</v>
      </c>
      <c r="E214" s="37"/>
      <c r="F214" s="229" t="s">
        <v>403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137</v>
      </c>
      <c r="AU214" s="14" t="s">
        <v>87</v>
      </c>
    </row>
    <row r="215" s="2" customFormat="1" ht="21.75" customHeight="1">
      <c r="A215" s="35"/>
      <c r="B215" s="36"/>
      <c r="C215" s="215" t="s">
        <v>404</v>
      </c>
      <c r="D215" s="215" t="s">
        <v>131</v>
      </c>
      <c r="E215" s="216" t="s">
        <v>405</v>
      </c>
      <c r="F215" s="217" t="s">
        <v>406</v>
      </c>
      <c r="G215" s="218" t="s">
        <v>231</v>
      </c>
      <c r="H215" s="219">
        <v>14</v>
      </c>
      <c r="I215" s="220"/>
      <c r="J215" s="221">
        <f>ROUND(I215*H215,2)</f>
        <v>0</v>
      </c>
      <c r="K215" s="217" t="s">
        <v>1</v>
      </c>
      <c r="L215" s="41"/>
      <c r="M215" s="222" t="s">
        <v>1</v>
      </c>
      <c r="N215" s="223" t="s">
        <v>42</v>
      </c>
      <c r="O215" s="88"/>
      <c r="P215" s="224">
        <f>O215*H215</f>
        <v>0</v>
      </c>
      <c r="Q215" s="224">
        <v>0.00089999999999999998</v>
      </c>
      <c r="R215" s="224">
        <f>Q215*H215</f>
        <v>0.0126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162</v>
      </c>
      <c r="AT215" s="226" t="s">
        <v>131</v>
      </c>
      <c r="AU215" s="226" t="s">
        <v>87</v>
      </c>
      <c r="AY215" s="14" t="s">
        <v>128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85</v>
      </c>
      <c r="BK215" s="227">
        <f>ROUND(I215*H215,2)</f>
        <v>0</v>
      </c>
      <c r="BL215" s="14" t="s">
        <v>162</v>
      </c>
      <c r="BM215" s="226" t="s">
        <v>407</v>
      </c>
    </row>
    <row r="216" s="2" customFormat="1">
      <c r="A216" s="35"/>
      <c r="B216" s="36"/>
      <c r="C216" s="37"/>
      <c r="D216" s="228" t="s">
        <v>137</v>
      </c>
      <c r="E216" s="37"/>
      <c r="F216" s="229" t="s">
        <v>406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137</v>
      </c>
      <c r="AU216" s="14" t="s">
        <v>87</v>
      </c>
    </row>
    <row r="217" s="2" customFormat="1" ht="49.05" customHeight="1">
      <c r="A217" s="35"/>
      <c r="B217" s="36"/>
      <c r="C217" s="215" t="s">
        <v>408</v>
      </c>
      <c r="D217" s="215" t="s">
        <v>131</v>
      </c>
      <c r="E217" s="216" t="s">
        <v>409</v>
      </c>
      <c r="F217" s="217" t="s">
        <v>410</v>
      </c>
      <c r="G217" s="218" t="s">
        <v>411</v>
      </c>
      <c r="H217" s="219">
        <v>1</v>
      </c>
      <c r="I217" s="220"/>
      <c r="J217" s="221">
        <f>ROUND(I217*H217,2)</f>
        <v>0</v>
      </c>
      <c r="K217" s="217" t="s">
        <v>1</v>
      </c>
      <c r="L217" s="41"/>
      <c r="M217" s="222" t="s">
        <v>1</v>
      </c>
      <c r="N217" s="223" t="s">
        <v>42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162</v>
      </c>
      <c r="AT217" s="226" t="s">
        <v>131</v>
      </c>
      <c r="AU217" s="226" t="s">
        <v>87</v>
      </c>
      <c r="AY217" s="14" t="s">
        <v>128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85</v>
      </c>
      <c r="BK217" s="227">
        <f>ROUND(I217*H217,2)</f>
        <v>0</v>
      </c>
      <c r="BL217" s="14" t="s">
        <v>162</v>
      </c>
      <c r="BM217" s="226" t="s">
        <v>412</v>
      </c>
    </row>
    <row r="218" s="2" customFormat="1">
      <c r="A218" s="35"/>
      <c r="B218" s="36"/>
      <c r="C218" s="37"/>
      <c r="D218" s="228" t="s">
        <v>137</v>
      </c>
      <c r="E218" s="37"/>
      <c r="F218" s="229" t="s">
        <v>413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137</v>
      </c>
      <c r="AU218" s="14" t="s">
        <v>87</v>
      </c>
    </row>
    <row r="219" s="2" customFormat="1">
      <c r="A219" s="35"/>
      <c r="B219" s="36"/>
      <c r="C219" s="37"/>
      <c r="D219" s="228" t="s">
        <v>178</v>
      </c>
      <c r="E219" s="37"/>
      <c r="F219" s="243" t="s">
        <v>414</v>
      </c>
      <c r="G219" s="37"/>
      <c r="H219" s="37"/>
      <c r="I219" s="230"/>
      <c r="J219" s="37"/>
      <c r="K219" s="37"/>
      <c r="L219" s="41"/>
      <c r="M219" s="231"/>
      <c r="N219" s="232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178</v>
      </c>
      <c r="AU219" s="14" t="s">
        <v>87</v>
      </c>
    </row>
    <row r="220" s="2" customFormat="1" ht="16.5" customHeight="1">
      <c r="A220" s="35"/>
      <c r="B220" s="36"/>
      <c r="C220" s="215" t="s">
        <v>415</v>
      </c>
      <c r="D220" s="215" t="s">
        <v>131</v>
      </c>
      <c r="E220" s="216" t="s">
        <v>416</v>
      </c>
      <c r="F220" s="217" t="s">
        <v>417</v>
      </c>
      <c r="G220" s="218" t="s">
        <v>411</v>
      </c>
      <c r="H220" s="219">
        <v>1</v>
      </c>
      <c r="I220" s="220"/>
      <c r="J220" s="221">
        <f>ROUND(I220*H220,2)</f>
        <v>0</v>
      </c>
      <c r="K220" s="217" t="s">
        <v>1</v>
      </c>
      <c r="L220" s="41"/>
      <c r="M220" s="222" t="s">
        <v>1</v>
      </c>
      <c r="N220" s="223" t="s">
        <v>42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162</v>
      </c>
      <c r="AT220" s="226" t="s">
        <v>131</v>
      </c>
      <c r="AU220" s="226" t="s">
        <v>87</v>
      </c>
      <c r="AY220" s="14" t="s">
        <v>128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85</v>
      </c>
      <c r="BK220" s="227">
        <f>ROUND(I220*H220,2)</f>
        <v>0</v>
      </c>
      <c r="BL220" s="14" t="s">
        <v>162</v>
      </c>
      <c r="BM220" s="226" t="s">
        <v>418</v>
      </c>
    </row>
    <row r="221" s="2" customFormat="1">
      <c r="A221" s="35"/>
      <c r="B221" s="36"/>
      <c r="C221" s="37"/>
      <c r="D221" s="228" t="s">
        <v>137</v>
      </c>
      <c r="E221" s="37"/>
      <c r="F221" s="229" t="s">
        <v>419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137</v>
      </c>
      <c r="AU221" s="14" t="s">
        <v>87</v>
      </c>
    </row>
    <row r="222" s="2" customFormat="1">
      <c r="A222" s="35"/>
      <c r="B222" s="36"/>
      <c r="C222" s="37"/>
      <c r="D222" s="228" t="s">
        <v>178</v>
      </c>
      <c r="E222" s="37"/>
      <c r="F222" s="243" t="s">
        <v>414</v>
      </c>
      <c r="G222" s="37"/>
      <c r="H222" s="37"/>
      <c r="I222" s="230"/>
      <c r="J222" s="37"/>
      <c r="K222" s="37"/>
      <c r="L222" s="41"/>
      <c r="M222" s="231"/>
      <c r="N222" s="232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178</v>
      </c>
      <c r="AU222" s="14" t="s">
        <v>87</v>
      </c>
    </row>
    <row r="223" s="2" customFormat="1" ht="24.15" customHeight="1">
      <c r="A223" s="35"/>
      <c r="B223" s="36"/>
      <c r="C223" s="215" t="s">
        <v>420</v>
      </c>
      <c r="D223" s="215" t="s">
        <v>131</v>
      </c>
      <c r="E223" s="216" t="s">
        <v>421</v>
      </c>
      <c r="F223" s="217" t="s">
        <v>276</v>
      </c>
      <c r="G223" s="218" t="s">
        <v>231</v>
      </c>
      <c r="H223" s="219">
        <v>10</v>
      </c>
      <c r="I223" s="220"/>
      <c r="J223" s="221">
        <f>ROUND(I223*H223,2)</f>
        <v>0</v>
      </c>
      <c r="K223" s="217" t="s">
        <v>1</v>
      </c>
      <c r="L223" s="41"/>
      <c r="M223" s="222" t="s">
        <v>1</v>
      </c>
      <c r="N223" s="223" t="s">
        <v>42</v>
      </c>
      <c r="O223" s="88"/>
      <c r="P223" s="224">
        <f>O223*H223</f>
        <v>0</v>
      </c>
      <c r="Q223" s="224">
        <v>0.00047649999999999998</v>
      </c>
      <c r="R223" s="224">
        <f>Q223*H223</f>
        <v>0.0047650000000000001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162</v>
      </c>
      <c r="AT223" s="226" t="s">
        <v>131</v>
      </c>
      <c r="AU223" s="226" t="s">
        <v>87</v>
      </c>
      <c r="AY223" s="14" t="s">
        <v>128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85</v>
      </c>
      <c r="BK223" s="227">
        <f>ROUND(I223*H223,2)</f>
        <v>0</v>
      </c>
      <c r="BL223" s="14" t="s">
        <v>162</v>
      </c>
      <c r="BM223" s="226" t="s">
        <v>422</v>
      </c>
    </row>
    <row r="224" s="2" customFormat="1">
      <c r="A224" s="35"/>
      <c r="B224" s="36"/>
      <c r="C224" s="37"/>
      <c r="D224" s="228" t="s">
        <v>137</v>
      </c>
      <c r="E224" s="37"/>
      <c r="F224" s="229" t="s">
        <v>423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137</v>
      </c>
      <c r="AU224" s="14" t="s">
        <v>87</v>
      </c>
    </row>
    <row r="225" s="2" customFormat="1" ht="21.75" customHeight="1">
      <c r="A225" s="35"/>
      <c r="B225" s="36"/>
      <c r="C225" s="215" t="s">
        <v>424</v>
      </c>
      <c r="D225" s="215" t="s">
        <v>131</v>
      </c>
      <c r="E225" s="216" t="s">
        <v>425</v>
      </c>
      <c r="F225" s="217" t="s">
        <v>426</v>
      </c>
      <c r="G225" s="218" t="s">
        <v>266</v>
      </c>
      <c r="H225" s="248"/>
      <c r="I225" s="220"/>
      <c r="J225" s="221">
        <f>ROUND(I225*H225,2)</f>
        <v>0</v>
      </c>
      <c r="K225" s="217" t="s">
        <v>135</v>
      </c>
      <c r="L225" s="41"/>
      <c r="M225" s="222" t="s">
        <v>1</v>
      </c>
      <c r="N225" s="223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162</v>
      </c>
      <c r="AT225" s="226" t="s">
        <v>131</v>
      </c>
      <c r="AU225" s="226" t="s">
        <v>87</v>
      </c>
      <c r="AY225" s="14" t="s">
        <v>128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162</v>
      </c>
      <c r="BM225" s="226" t="s">
        <v>427</v>
      </c>
    </row>
    <row r="226" s="2" customFormat="1">
      <c r="A226" s="35"/>
      <c r="B226" s="36"/>
      <c r="C226" s="37"/>
      <c r="D226" s="228" t="s">
        <v>137</v>
      </c>
      <c r="E226" s="37"/>
      <c r="F226" s="229" t="s">
        <v>428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137</v>
      </c>
      <c r="AU226" s="14" t="s">
        <v>87</v>
      </c>
    </row>
    <row r="227" s="2" customFormat="1" ht="24.15" customHeight="1">
      <c r="A227" s="35"/>
      <c r="B227" s="36"/>
      <c r="C227" s="215" t="s">
        <v>429</v>
      </c>
      <c r="D227" s="215" t="s">
        <v>131</v>
      </c>
      <c r="E227" s="216" t="s">
        <v>430</v>
      </c>
      <c r="F227" s="217" t="s">
        <v>431</v>
      </c>
      <c r="G227" s="218" t="s">
        <v>266</v>
      </c>
      <c r="H227" s="248"/>
      <c r="I227" s="220"/>
      <c r="J227" s="221">
        <f>ROUND(I227*H227,2)</f>
        <v>0</v>
      </c>
      <c r="K227" s="217" t="s">
        <v>135</v>
      </c>
      <c r="L227" s="41"/>
      <c r="M227" s="222" t="s">
        <v>1</v>
      </c>
      <c r="N227" s="223" t="s">
        <v>42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162</v>
      </c>
      <c r="AT227" s="226" t="s">
        <v>131</v>
      </c>
      <c r="AU227" s="226" t="s">
        <v>87</v>
      </c>
      <c r="AY227" s="14" t="s">
        <v>128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85</v>
      </c>
      <c r="BK227" s="227">
        <f>ROUND(I227*H227,2)</f>
        <v>0</v>
      </c>
      <c r="BL227" s="14" t="s">
        <v>162</v>
      </c>
      <c r="BM227" s="226" t="s">
        <v>432</v>
      </c>
    </row>
    <row r="228" s="2" customFormat="1">
      <c r="A228" s="35"/>
      <c r="B228" s="36"/>
      <c r="C228" s="37"/>
      <c r="D228" s="228" t="s">
        <v>137</v>
      </c>
      <c r="E228" s="37"/>
      <c r="F228" s="229" t="s">
        <v>433</v>
      </c>
      <c r="G228" s="37"/>
      <c r="H228" s="37"/>
      <c r="I228" s="230"/>
      <c r="J228" s="37"/>
      <c r="K228" s="37"/>
      <c r="L228" s="41"/>
      <c r="M228" s="231"/>
      <c r="N228" s="232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137</v>
      </c>
      <c r="AU228" s="14" t="s">
        <v>87</v>
      </c>
    </row>
    <row r="229" s="12" customFormat="1" ht="22.8" customHeight="1">
      <c r="A229" s="12"/>
      <c r="B229" s="199"/>
      <c r="C229" s="200"/>
      <c r="D229" s="201" t="s">
        <v>76</v>
      </c>
      <c r="E229" s="213" t="s">
        <v>434</v>
      </c>
      <c r="F229" s="213" t="s">
        <v>435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SUM(P230:P273)</f>
        <v>0</v>
      </c>
      <c r="Q229" s="207"/>
      <c r="R229" s="208">
        <f>SUM(R230:R273)</f>
        <v>0.62565999999999999</v>
      </c>
      <c r="S229" s="207"/>
      <c r="T229" s="209">
        <f>SUM(T230:T273)</f>
        <v>1.3445800000000001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87</v>
      </c>
      <c r="AT229" s="211" t="s">
        <v>76</v>
      </c>
      <c r="AU229" s="211" t="s">
        <v>85</v>
      </c>
      <c r="AY229" s="210" t="s">
        <v>128</v>
      </c>
      <c r="BK229" s="212">
        <f>SUM(BK230:BK273)</f>
        <v>0</v>
      </c>
    </row>
    <row r="230" s="2" customFormat="1" ht="24.15" customHeight="1">
      <c r="A230" s="35"/>
      <c r="B230" s="36"/>
      <c r="C230" s="215" t="s">
        <v>436</v>
      </c>
      <c r="D230" s="215" t="s">
        <v>131</v>
      </c>
      <c r="E230" s="216" t="s">
        <v>437</v>
      </c>
      <c r="F230" s="217" t="s">
        <v>438</v>
      </c>
      <c r="G230" s="218" t="s">
        <v>231</v>
      </c>
      <c r="H230" s="219">
        <v>2</v>
      </c>
      <c r="I230" s="220"/>
      <c r="J230" s="221">
        <f>ROUND(I230*H230,2)</f>
        <v>0</v>
      </c>
      <c r="K230" s="217" t="s">
        <v>135</v>
      </c>
      <c r="L230" s="41"/>
      <c r="M230" s="222" t="s">
        <v>1</v>
      </c>
      <c r="N230" s="223" t="s">
        <v>42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0.093579999999999997</v>
      </c>
      <c r="T230" s="225">
        <f>S230*H230</f>
        <v>0.18715999999999999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162</v>
      </c>
      <c r="AT230" s="226" t="s">
        <v>131</v>
      </c>
      <c r="AU230" s="226" t="s">
        <v>87</v>
      </c>
      <c r="AY230" s="14" t="s">
        <v>128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85</v>
      </c>
      <c r="BK230" s="227">
        <f>ROUND(I230*H230,2)</f>
        <v>0</v>
      </c>
      <c r="BL230" s="14" t="s">
        <v>162</v>
      </c>
      <c r="BM230" s="226" t="s">
        <v>439</v>
      </c>
    </row>
    <row r="231" s="2" customFormat="1">
      <c r="A231" s="35"/>
      <c r="B231" s="36"/>
      <c r="C231" s="37"/>
      <c r="D231" s="228" t="s">
        <v>137</v>
      </c>
      <c r="E231" s="37"/>
      <c r="F231" s="229" t="s">
        <v>440</v>
      </c>
      <c r="G231" s="37"/>
      <c r="H231" s="37"/>
      <c r="I231" s="230"/>
      <c r="J231" s="37"/>
      <c r="K231" s="37"/>
      <c r="L231" s="41"/>
      <c r="M231" s="231"/>
      <c r="N231" s="23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137</v>
      </c>
      <c r="AU231" s="14" t="s">
        <v>87</v>
      </c>
    </row>
    <row r="232" s="2" customFormat="1" ht="24.15" customHeight="1">
      <c r="A232" s="35"/>
      <c r="B232" s="36"/>
      <c r="C232" s="215" t="s">
        <v>441</v>
      </c>
      <c r="D232" s="215" t="s">
        <v>131</v>
      </c>
      <c r="E232" s="216" t="s">
        <v>442</v>
      </c>
      <c r="F232" s="217" t="s">
        <v>443</v>
      </c>
      <c r="G232" s="218" t="s">
        <v>134</v>
      </c>
      <c r="H232" s="219">
        <v>1</v>
      </c>
      <c r="I232" s="220"/>
      <c r="J232" s="221">
        <f>ROUND(I232*H232,2)</f>
        <v>0</v>
      </c>
      <c r="K232" s="217" t="s">
        <v>1</v>
      </c>
      <c r="L232" s="41"/>
      <c r="M232" s="222" t="s">
        <v>1</v>
      </c>
      <c r="N232" s="223" t="s">
        <v>42</v>
      </c>
      <c r="O232" s="88"/>
      <c r="P232" s="224">
        <f>O232*H232</f>
        <v>0</v>
      </c>
      <c r="Q232" s="224">
        <v>0.06479</v>
      </c>
      <c r="R232" s="224">
        <f>Q232*H232</f>
        <v>0.06479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162</v>
      </c>
      <c r="AT232" s="226" t="s">
        <v>131</v>
      </c>
      <c r="AU232" s="226" t="s">
        <v>87</v>
      </c>
      <c r="AY232" s="14" t="s">
        <v>128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85</v>
      </c>
      <c r="BK232" s="227">
        <f>ROUND(I232*H232,2)</f>
        <v>0</v>
      </c>
      <c r="BL232" s="14" t="s">
        <v>162</v>
      </c>
      <c r="BM232" s="226" t="s">
        <v>444</v>
      </c>
    </row>
    <row r="233" s="2" customFormat="1">
      <c r="A233" s="35"/>
      <c r="B233" s="36"/>
      <c r="C233" s="37"/>
      <c r="D233" s="228" t="s">
        <v>137</v>
      </c>
      <c r="E233" s="37"/>
      <c r="F233" s="229" t="s">
        <v>443</v>
      </c>
      <c r="G233" s="37"/>
      <c r="H233" s="37"/>
      <c r="I233" s="230"/>
      <c r="J233" s="37"/>
      <c r="K233" s="37"/>
      <c r="L233" s="41"/>
      <c r="M233" s="231"/>
      <c r="N233" s="23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137</v>
      </c>
      <c r="AU233" s="14" t="s">
        <v>87</v>
      </c>
    </row>
    <row r="234" s="2" customFormat="1" ht="16.5" customHeight="1">
      <c r="A234" s="35"/>
      <c r="B234" s="36"/>
      <c r="C234" s="215" t="s">
        <v>445</v>
      </c>
      <c r="D234" s="215" t="s">
        <v>131</v>
      </c>
      <c r="E234" s="216" t="s">
        <v>446</v>
      </c>
      <c r="F234" s="217" t="s">
        <v>447</v>
      </c>
      <c r="G234" s="218" t="s">
        <v>134</v>
      </c>
      <c r="H234" s="219">
        <v>1</v>
      </c>
      <c r="I234" s="220"/>
      <c r="J234" s="221">
        <f>ROUND(I234*H234,2)</f>
        <v>0</v>
      </c>
      <c r="K234" s="217" t="s">
        <v>1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0.06479</v>
      </c>
      <c r="R234" s="224">
        <f>Q234*H234</f>
        <v>0.06479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162</v>
      </c>
      <c r="AT234" s="226" t="s">
        <v>131</v>
      </c>
      <c r="AU234" s="226" t="s">
        <v>87</v>
      </c>
      <c r="AY234" s="14" t="s">
        <v>128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162</v>
      </c>
      <c r="BM234" s="226" t="s">
        <v>448</v>
      </c>
    </row>
    <row r="235" s="2" customFormat="1">
      <c r="A235" s="35"/>
      <c r="B235" s="36"/>
      <c r="C235" s="37"/>
      <c r="D235" s="228" t="s">
        <v>137</v>
      </c>
      <c r="E235" s="37"/>
      <c r="F235" s="229" t="s">
        <v>447</v>
      </c>
      <c r="G235" s="37"/>
      <c r="H235" s="37"/>
      <c r="I235" s="230"/>
      <c r="J235" s="37"/>
      <c r="K235" s="37"/>
      <c r="L235" s="41"/>
      <c r="M235" s="231"/>
      <c r="N235" s="23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137</v>
      </c>
      <c r="AU235" s="14" t="s">
        <v>87</v>
      </c>
    </row>
    <row r="236" s="2" customFormat="1" ht="24.15" customHeight="1">
      <c r="A236" s="35"/>
      <c r="B236" s="36"/>
      <c r="C236" s="215" t="s">
        <v>449</v>
      </c>
      <c r="D236" s="215" t="s">
        <v>131</v>
      </c>
      <c r="E236" s="216" t="s">
        <v>450</v>
      </c>
      <c r="F236" s="217" t="s">
        <v>451</v>
      </c>
      <c r="G236" s="218" t="s">
        <v>134</v>
      </c>
      <c r="H236" s="219">
        <v>1</v>
      </c>
      <c r="I236" s="220"/>
      <c r="J236" s="221">
        <f>ROUND(I236*H236,2)</f>
        <v>0</v>
      </c>
      <c r="K236" s="217" t="s">
        <v>135</v>
      </c>
      <c r="L236" s="41"/>
      <c r="M236" s="222" t="s">
        <v>1</v>
      </c>
      <c r="N236" s="223" t="s">
        <v>42</v>
      </c>
      <c r="O236" s="88"/>
      <c r="P236" s="224">
        <f>O236*H236</f>
        <v>0</v>
      </c>
      <c r="Q236" s="224">
        <v>0</v>
      </c>
      <c r="R236" s="224">
        <f>Q236*H236</f>
        <v>0</v>
      </c>
      <c r="S236" s="224">
        <v>0.51195999999999997</v>
      </c>
      <c r="T236" s="225">
        <f>S236*H236</f>
        <v>0.51195999999999997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162</v>
      </c>
      <c r="AT236" s="226" t="s">
        <v>131</v>
      </c>
      <c r="AU236" s="226" t="s">
        <v>87</v>
      </c>
      <c r="AY236" s="14" t="s">
        <v>128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85</v>
      </c>
      <c r="BK236" s="227">
        <f>ROUND(I236*H236,2)</f>
        <v>0</v>
      </c>
      <c r="BL236" s="14" t="s">
        <v>162</v>
      </c>
      <c r="BM236" s="226" t="s">
        <v>452</v>
      </c>
    </row>
    <row r="237" s="2" customFormat="1">
      <c r="A237" s="35"/>
      <c r="B237" s="36"/>
      <c r="C237" s="37"/>
      <c r="D237" s="228" t="s">
        <v>137</v>
      </c>
      <c r="E237" s="37"/>
      <c r="F237" s="229" t="s">
        <v>453</v>
      </c>
      <c r="G237" s="37"/>
      <c r="H237" s="37"/>
      <c r="I237" s="230"/>
      <c r="J237" s="37"/>
      <c r="K237" s="37"/>
      <c r="L237" s="41"/>
      <c r="M237" s="231"/>
      <c r="N237" s="232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137</v>
      </c>
      <c r="AU237" s="14" t="s">
        <v>87</v>
      </c>
    </row>
    <row r="238" s="2" customFormat="1" ht="16.5" customHeight="1">
      <c r="A238" s="35"/>
      <c r="B238" s="36"/>
      <c r="C238" s="215" t="s">
        <v>454</v>
      </c>
      <c r="D238" s="215" t="s">
        <v>131</v>
      </c>
      <c r="E238" s="216" t="s">
        <v>455</v>
      </c>
      <c r="F238" s="217" t="s">
        <v>456</v>
      </c>
      <c r="G238" s="218" t="s">
        <v>134</v>
      </c>
      <c r="H238" s="219">
        <v>1</v>
      </c>
      <c r="I238" s="220"/>
      <c r="J238" s="221">
        <f>ROUND(I238*H238,2)</f>
        <v>0</v>
      </c>
      <c r="K238" s="217" t="s">
        <v>1</v>
      </c>
      <c r="L238" s="41"/>
      <c r="M238" s="222" t="s">
        <v>1</v>
      </c>
      <c r="N238" s="223" t="s">
        <v>42</v>
      </c>
      <c r="O238" s="88"/>
      <c r="P238" s="224">
        <f>O238*H238</f>
        <v>0</v>
      </c>
      <c r="Q238" s="224">
        <v>0</v>
      </c>
      <c r="R238" s="224">
        <f>Q238*H238</f>
        <v>0</v>
      </c>
      <c r="S238" s="224">
        <v>0.51195999999999997</v>
      </c>
      <c r="T238" s="225">
        <f>S238*H238</f>
        <v>0.51195999999999997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162</v>
      </c>
      <c r="AT238" s="226" t="s">
        <v>131</v>
      </c>
      <c r="AU238" s="226" t="s">
        <v>87</v>
      </c>
      <c r="AY238" s="14" t="s">
        <v>128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85</v>
      </c>
      <c r="BK238" s="227">
        <f>ROUND(I238*H238,2)</f>
        <v>0</v>
      </c>
      <c r="BL238" s="14" t="s">
        <v>162</v>
      </c>
      <c r="BM238" s="226" t="s">
        <v>457</v>
      </c>
    </row>
    <row r="239" s="2" customFormat="1">
      <c r="A239" s="35"/>
      <c r="B239" s="36"/>
      <c r="C239" s="37"/>
      <c r="D239" s="228" t="s">
        <v>137</v>
      </c>
      <c r="E239" s="37"/>
      <c r="F239" s="229" t="s">
        <v>456</v>
      </c>
      <c r="G239" s="37"/>
      <c r="H239" s="37"/>
      <c r="I239" s="230"/>
      <c r="J239" s="37"/>
      <c r="K239" s="37"/>
      <c r="L239" s="41"/>
      <c r="M239" s="231"/>
      <c r="N239" s="23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137</v>
      </c>
      <c r="AU239" s="14" t="s">
        <v>87</v>
      </c>
    </row>
    <row r="240" s="2" customFormat="1" ht="21.75" customHeight="1">
      <c r="A240" s="35"/>
      <c r="B240" s="36"/>
      <c r="C240" s="215" t="s">
        <v>458</v>
      </c>
      <c r="D240" s="215" t="s">
        <v>131</v>
      </c>
      <c r="E240" s="216" t="s">
        <v>459</v>
      </c>
      <c r="F240" s="217" t="s">
        <v>460</v>
      </c>
      <c r="G240" s="218" t="s">
        <v>134</v>
      </c>
      <c r="H240" s="219">
        <v>1</v>
      </c>
      <c r="I240" s="220"/>
      <c r="J240" s="221">
        <f>ROUND(I240*H240,2)</f>
        <v>0</v>
      </c>
      <c r="K240" s="217" t="s">
        <v>135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0.0049399999999999999</v>
      </c>
      <c r="R240" s="224">
        <f>Q240*H240</f>
        <v>0.0049399999999999999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162</v>
      </c>
      <c r="AT240" s="226" t="s">
        <v>131</v>
      </c>
      <c r="AU240" s="226" t="s">
        <v>87</v>
      </c>
      <c r="AY240" s="14" t="s">
        <v>128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162</v>
      </c>
      <c r="BM240" s="226" t="s">
        <v>461</v>
      </c>
    </row>
    <row r="241" s="2" customFormat="1">
      <c r="A241" s="35"/>
      <c r="B241" s="36"/>
      <c r="C241" s="37"/>
      <c r="D241" s="228" t="s">
        <v>137</v>
      </c>
      <c r="E241" s="37"/>
      <c r="F241" s="229" t="s">
        <v>462</v>
      </c>
      <c r="G241" s="37"/>
      <c r="H241" s="37"/>
      <c r="I241" s="230"/>
      <c r="J241" s="37"/>
      <c r="K241" s="37"/>
      <c r="L241" s="41"/>
      <c r="M241" s="231"/>
      <c r="N241" s="232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137</v>
      </c>
      <c r="AU241" s="14" t="s">
        <v>87</v>
      </c>
    </row>
    <row r="242" s="2" customFormat="1" ht="16.5" customHeight="1">
      <c r="A242" s="35"/>
      <c r="B242" s="36"/>
      <c r="C242" s="215" t="s">
        <v>463</v>
      </c>
      <c r="D242" s="215" t="s">
        <v>131</v>
      </c>
      <c r="E242" s="216" t="s">
        <v>464</v>
      </c>
      <c r="F242" s="217" t="s">
        <v>465</v>
      </c>
      <c r="G242" s="218" t="s">
        <v>134</v>
      </c>
      <c r="H242" s="219">
        <v>1</v>
      </c>
      <c r="I242" s="220"/>
      <c r="J242" s="221">
        <f>ROUND(I242*H242,2)</f>
        <v>0</v>
      </c>
      <c r="K242" s="217" t="s">
        <v>135</v>
      </c>
      <c r="L242" s="41"/>
      <c r="M242" s="222" t="s">
        <v>1</v>
      </c>
      <c r="N242" s="223" t="s">
        <v>42</v>
      </c>
      <c r="O242" s="88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162</v>
      </c>
      <c r="AT242" s="226" t="s">
        <v>131</v>
      </c>
      <c r="AU242" s="226" t="s">
        <v>87</v>
      </c>
      <c r="AY242" s="14" t="s">
        <v>128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4" t="s">
        <v>85</v>
      </c>
      <c r="BK242" s="227">
        <f>ROUND(I242*H242,2)</f>
        <v>0</v>
      </c>
      <c r="BL242" s="14" t="s">
        <v>162</v>
      </c>
      <c r="BM242" s="226" t="s">
        <v>466</v>
      </c>
    </row>
    <row r="243" s="2" customFormat="1">
      <c r="A243" s="35"/>
      <c r="B243" s="36"/>
      <c r="C243" s="37"/>
      <c r="D243" s="228" t="s">
        <v>137</v>
      </c>
      <c r="E243" s="37"/>
      <c r="F243" s="229" t="s">
        <v>467</v>
      </c>
      <c r="G243" s="37"/>
      <c r="H243" s="37"/>
      <c r="I243" s="230"/>
      <c r="J243" s="37"/>
      <c r="K243" s="37"/>
      <c r="L243" s="41"/>
      <c r="M243" s="231"/>
      <c r="N243" s="232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137</v>
      </c>
      <c r="AU243" s="14" t="s">
        <v>87</v>
      </c>
    </row>
    <row r="244" s="2" customFormat="1" ht="24.15" customHeight="1">
      <c r="A244" s="35"/>
      <c r="B244" s="36"/>
      <c r="C244" s="215" t="s">
        <v>468</v>
      </c>
      <c r="D244" s="215" t="s">
        <v>131</v>
      </c>
      <c r="E244" s="216" t="s">
        <v>469</v>
      </c>
      <c r="F244" s="217" t="s">
        <v>470</v>
      </c>
      <c r="G244" s="218" t="s">
        <v>411</v>
      </c>
      <c r="H244" s="219">
        <v>1</v>
      </c>
      <c r="I244" s="220"/>
      <c r="J244" s="221">
        <f>ROUND(I244*H244,2)</f>
        <v>0</v>
      </c>
      <c r="K244" s="217" t="s">
        <v>1</v>
      </c>
      <c r="L244" s="41"/>
      <c r="M244" s="222" t="s">
        <v>1</v>
      </c>
      <c r="N244" s="223" t="s">
        <v>42</v>
      </c>
      <c r="O244" s="88"/>
      <c r="P244" s="224">
        <f>O244*H244</f>
        <v>0</v>
      </c>
      <c r="Q244" s="224">
        <v>0.055570000000000001</v>
      </c>
      <c r="R244" s="224">
        <f>Q244*H244</f>
        <v>0.055570000000000001</v>
      </c>
      <c r="S244" s="224">
        <v>0</v>
      </c>
      <c r="T244" s="22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6" t="s">
        <v>162</v>
      </c>
      <c r="AT244" s="226" t="s">
        <v>131</v>
      </c>
      <c r="AU244" s="226" t="s">
        <v>87</v>
      </c>
      <c r="AY244" s="14" t="s">
        <v>128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4" t="s">
        <v>85</v>
      </c>
      <c r="BK244" s="227">
        <f>ROUND(I244*H244,2)</f>
        <v>0</v>
      </c>
      <c r="BL244" s="14" t="s">
        <v>162</v>
      </c>
      <c r="BM244" s="226" t="s">
        <v>471</v>
      </c>
    </row>
    <row r="245" s="2" customFormat="1">
      <c r="A245" s="35"/>
      <c r="B245" s="36"/>
      <c r="C245" s="37"/>
      <c r="D245" s="228" t="s">
        <v>137</v>
      </c>
      <c r="E245" s="37"/>
      <c r="F245" s="229" t="s">
        <v>472</v>
      </c>
      <c r="G245" s="37"/>
      <c r="H245" s="37"/>
      <c r="I245" s="230"/>
      <c r="J245" s="37"/>
      <c r="K245" s="37"/>
      <c r="L245" s="41"/>
      <c r="M245" s="231"/>
      <c r="N245" s="232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137</v>
      </c>
      <c r="AU245" s="14" t="s">
        <v>87</v>
      </c>
    </row>
    <row r="246" s="2" customFormat="1" ht="24.15" customHeight="1">
      <c r="A246" s="35"/>
      <c r="B246" s="36"/>
      <c r="C246" s="215" t="s">
        <v>473</v>
      </c>
      <c r="D246" s="215" t="s">
        <v>131</v>
      </c>
      <c r="E246" s="216" t="s">
        <v>474</v>
      </c>
      <c r="F246" s="217" t="s">
        <v>475</v>
      </c>
      <c r="G246" s="218" t="s">
        <v>411</v>
      </c>
      <c r="H246" s="219">
        <v>1</v>
      </c>
      <c r="I246" s="220"/>
      <c r="J246" s="221">
        <f>ROUND(I246*H246,2)</f>
        <v>0</v>
      </c>
      <c r="K246" s="217" t="s">
        <v>1</v>
      </c>
      <c r="L246" s="41"/>
      <c r="M246" s="222" t="s">
        <v>1</v>
      </c>
      <c r="N246" s="223" t="s">
        <v>42</v>
      </c>
      <c r="O246" s="88"/>
      <c r="P246" s="224">
        <f>O246*H246</f>
        <v>0</v>
      </c>
      <c r="Q246" s="224">
        <v>0.055570000000000001</v>
      </c>
      <c r="R246" s="224">
        <f>Q246*H246</f>
        <v>0.055570000000000001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162</v>
      </c>
      <c r="AT246" s="226" t="s">
        <v>131</v>
      </c>
      <c r="AU246" s="226" t="s">
        <v>87</v>
      </c>
      <c r="AY246" s="14" t="s">
        <v>128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85</v>
      </c>
      <c r="BK246" s="227">
        <f>ROUND(I246*H246,2)</f>
        <v>0</v>
      </c>
      <c r="BL246" s="14" t="s">
        <v>162</v>
      </c>
      <c r="BM246" s="226" t="s">
        <v>476</v>
      </c>
    </row>
    <row r="247" s="2" customFormat="1">
      <c r="A247" s="35"/>
      <c r="B247" s="36"/>
      <c r="C247" s="37"/>
      <c r="D247" s="228" t="s">
        <v>137</v>
      </c>
      <c r="E247" s="37"/>
      <c r="F247" s="229" t="s">
        <v>477</v>
      </c>
      <c r="G247" s="37"/>
      <c r="H247" s="37"/>
      <c r="I247" s="230"/>
      <c r="J247" s="37"/>
      <c r="K247" s="37"/>
      <c r="L247" s="41"/>
      <c r="M247" s="231"/>
      <c r="N247" s="232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137</v>
      </c>
      <c r="AU247" s="14" t="s">
        <v>87</v>
      </c>
    </row>
    <row r="248" s="2" customFormat="1" ht="21.75" customHeight="1">
      <c r="A248" s="35"/>
      <c r="B248" s="36"/>
      <c r="C248" s="215" t="s">
        <v>478</v>
      </c>
      <c r="D248" s="215" t="s">
        <v>131</v>
      </c>
      <c r="E248" s="216" t="s">
        <v>479</v>
      </c>
      <c r="F248" s="217" t="s">
        <v>480</v>
      </c>
      <c r="G248" s="218" t="s">
        <v>411</v>
      </c>
      <c r="H248" s="219">
        <v>1</v>
      </c>
      <c r="I248" s="220"/>
      <c r="J248" s="221">
        <f>ROUND(I248*H248,2)</f>
        <v>0</v>
      </c>
      <c r="K248" s="217" t="s">
        <v>1</v>
      </c>
      <c r="L248" s="41"/>
      <c r="M248" s="222" t="s">
        <v>1</v>
      </c>
      <c r="N248" s="223" t="s">
        <v>42</v>
      </c>
      <c r="O248" s="88"/>
      <c r="P248" s="224">
        <f>O248*H248</f>
        <v>0</v>
      </c>
      <c r="Q248" s="224">
        <v>0.055570000000000001</v>
      </c>
      <c r="R248" s="224">
        <f>Q248*H248</f>
        <v>0.055570000000000001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162</v>
      </c>
      <c r="AT248" s="226" t="s">
        <v>131</v>
      </c>
      <c r="AU248" s="226" t="s">
        <v>87</v>
      </c>
      <c r="AY248" s="14" t="s">
        <v>128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4" t="s">
        <v>85</v>
      </c>
      <c r="BK248" s="227">
        <f>ROUND(I248*H248,2)</f>
        <v>0</v>
      </c>
      <c r="BL248" s="14" t="s">
        <v>162</v>
      </c>
      <c r="BM248" s="226" t="s">
        <v>481</v>
      </c>
    </row>
    <row r="249" s="2" customFormat="1">
      <c r="A249" s="35"/>
      <c r="B249" s="36"/>
      <c r="C249" s="37"/>
      <c r="D249" s="228" t="s">
        <v>137</v>
      </c>
      <c r="E249" s="37"/>
      <c r="F249" s="229" t="s">
        <v>482</v>
      </c>
      <c r="G249" s="37"/>
      <c r="H249" s="37"/>
      <c r="I249" s="230"/>
      <c r="J249" s="37"/>
      <c r="K249" s="37"/>
      <c r="L249" s="41"/>
      <c r="M249" s="231"/>
      <c r="N249" s="232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137</v>
      </c>
      <c r="AU249" s="14" t="s">
        <v>87</v>
      </c>
    </row>
    <row r="250" s="2" customFormat="1" ht="24.15" customHeight="1">
      <c r="A250" s="35"/>
      <c r="B250" s="36"/>
      <c r="C250" s="215" t="s">
        <v>483</v>
      </c>
      <c r="D250" s="215" t="s">
        <v>131</v>
      </c>
      <c r="E250" s="216" t="s">
        <v>484</v>
      </c>
      <c r="F250" s="217" t="s">
        <v>485</v>
      </c>
      <c r="G250" s="218" t="s">
        <v>411</v>
      </c>
      <c r="H250" s="219">
        <v>1</v>
      </c>
      <c r="I250" s="220"/>
      <c r="J250" s="221">
        <f>ROUND(I250*H250,2)</f>
        <v>0</v>
      </c>
      <c r="K250" s="217" t="s">
        <v>1</v>
      </c>
      <c r="L250" s="41"/>
      <c r="M250" s="222" t="s">
        <v>1</v>
      </c>
      <c r="N250" s="223" t="s">
        <v>42</v>
      </c>
      <c r="O250" s="88"/>
      <c r="P250" s="224">
        <f>O250*H250</f>
        <v>0</v>
      </c>
      <c r="Q250" s="224">
        <v>0.055570000000000001</v>
      </c>
      <c r="R250" s="224">
        <f>Q250*H250</f>
        <v>0.055570000000000001</v>
      </c>
      <c r="S250" s="224">
        <v>0</v>
      </c>
      <c r="T250" s="22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6" t="s">
        <v>162</v>
      </c>
      <c r="AT250" s="226" t="s">
        <v>131</v>
      </c>
      <c r="AU250" s="226" t="s">
        <v>87</v>
      </c>
      <c r="AY250" s="14" t="s">
        <v>128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4" t="s">
        <v>85</v>
      </c>
      <c r="BK250" s="227">
        <f>ROUND(I250*H250,2)</f>
        <v>0</v>
      </c>
      <c r="BL250" s="14" t="s">
        <v>162</v>
      </c>
      <c r="BM250" s="226" t="s">
        <v>486</v>
      </c>
    </row>
    <row r="251" s="2" customFormat="1">
      <c r="A251" s="35"/>
      <c r="B251" s="36"/>
      <c r="C251" s="37"/>
      <c r="D251" s="228" t="s">
        <v>137</v>
      </c>
      <c r="E251" s="37"/>
      <c r="F251" s="229" t="s">
        <v>487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137</v>
      </c>
      <c r="AU251" s="14" t="s">
        <v>87</v>
      </c>
    </row>
    <row r="252" s="2" customFormat="1" ht="24.15" customHeight="1">
      <c r="A252" s="35"/>
      <c r="B252" s="36"/>
      <c r="C252" s="215" t="s">
        <v>488</v>
      </c>
      <c r="D252" s="215" t="s">
        <v>131</v>
      </c>
      <c r="E252" s="216" t="s">
        <v>489</v>
      </c>
      <c r="F252" s="217" t="s">
        <v>490</v>
      </c>
      <c r="G252" s="218" t="s">
        <v>411</v>
      </c>
      <c r="H252" s="219">
        <v>1</v>
      </c>
      <c r="I252" s="220"/>
      <c r="J252" s="221">
        <f>ROUND(I252*H252,2)</f>
        <v>0</v>
      </c>
      <c r="K252" s="217" t="s">
        <v>1</v>
      </c>
      <c r="L252" s="41"/>
      <c r="M252" s="222" t="s">
        <v>1</v>
      </c>
      <c r="N252" s="223" t="s">
        <v>42</v>
      </c>
      <c r="O252" s="88"/>
      <c r="P252" s="224">
        <f>O252*H252</f>
        <v>0</v>
      </c>
      <c r="Q252" s="224">
        <v>0.055570000000000001</v>
      </c>
      <c r="R252" s="224">
        <f>Q252*H252</f>
        <v>0.055570000000000001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162</v>
      </c>
      <c r="AT252" s="226" t="s">
        <v>131</v>
      </c>
      <c r="AU252" s="226" t="s">
        <v>87</v>
      </c>
      <c r="AY252" s="14" t="s">
        <v>128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85</v>
      </c>
      <c r="BK252" s="227">
        <f>ROUND(I252*H252,2)</f>
        <v>0</v>
      </c>
      <c r="BL252" s="14" t="s">
        <v>162</v>
      </c>
      <c r="BM252" s="226" t="s">
        <v>491</v>
      </c>
    </row>
    <row r="253" s="2" customFormat="1">
      <c r="A253" s="35"/>
      <c r="B253" s="36"/>
      <c r="C253" s="37"/>
      <c r="D253" s="228" t="s">
        <v>137</v>
      </c>
      <c r="E253" s="37"/>
      <c r="F253" s="229" t="s">
        <v>492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137</v>
      </c>
      <c r="AU253" s="14" t="s">
        <v>87</v>
      </c>
    </row>
    <row r="254" s="2" customFormat="1" ht="16.5" customHeight="1">
      <c r="A254" s="35"/>
      <c r="B254" s="36"/>
      <c r="C254" s="215" t="s">
        <v>493</v>
      </c>
      <c r="D254" s="215" t="s">
        <v>131</v>
      </c>
      <c r="E254" s="216" t="s">
        <v>494</v>
      </c>
      <c r="F254" s="217" t="s">
        <v>495</v>
      </c>
      <c r="G254" s="218" t="s">
        <v>134</v>
      </c>
      <c r="H254" s="219">
        <v>3</v>
      </c>
      <c r="I254" s="220"/>
      <c r="J254" s="221">
        <f>ROUND(I254*H254,2)</f>
        <v>0</v>
      </c>
      <c r="K254" s="217" t="s">
        <v>135</v>
      </c>
      <c r="L254" s="41"/>
      <c r="M254" s="222" t="s">
        <v>1</v>
      </c>
      <c r="N254" s="223" t="s">
        <v>42</v>
      </c>
      <c r="O254" s="88"/>
      <c r="P254" s="224">
        <f>O254*H254</f>
        <v>0</v>
      </c>
      <c r="Q254" s="224">
        <v>6.9999999999999994E-05</v>
      </c>
      <c r="R254" s="224">
        <f>Q254*H254</f>
        <v>0.00020999999999999998</v>
      </c>
      <c r="S254" s="224">
        <v>0.0044999999999999997</v>
      </c>
      <c r="T254" s="225">
        <f>S254*H254</f>
        <v>0.013499999999999998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162</v>
      </c>
      <c r="AT254" s="226" t="s">
        <v>131</v>
      </c>
      <c r="AU254" s="226" t="s">
        <v>87</v>
      </c>
      <c r="AY254" s="14" t="s">
        <v>128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4" t="s">
        <v>85</v>
      </c>
      <c r="BK254" s="227">
        <f>ROUND(I254*H254,2)</f>
        <v>0</v>
      </c>
      <c r="BL254" s="14" t="s">
        <v>162</v>
      </c>
      <c r="BM254" s="226" t="s">
        <v>496</v>
      </c>
    </row>
    <row r="255" s="2" customFormat="1">
      <c r="A255" s="35"/>
      <c r="B255" s="36"/>
      <c r="C255" s="37"/>
      <c r="D255" s="228" t="s">
        <v>137</v>
      </c>
      <c r="E255" s="37"/>
      <c r="F255" s="229" t="s">
        <v>497</v>
      </c>
      <c r="G255" s="37"/>
      <c r="H255" s="37"/>
      <c r="I255" s="230"/>
      <c r="J255" s="37"/>
      <c r="K255" s="37"/>
      <c r="L255" s="41"/>
      <c r="M255" s="231"/>
      <c r="N255" s="232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137</v>
      </c>
      <c r="AU255" s="14" t="s">
        <v>87</v>
      </c>
    </row>
    <row r="256" s="2" customFormat="1" ht="16.5" customHeight="1">
      <c r="A256" s="35"/>
      <c r="B256" s="36"/>
      <c r="C256" s="215" t="s">
        <v>498</v>
      </c>
      <c r="D256" s="215" t="s">
        <v>131</v>
      </c>
      <c r="E256" s="216" t="s">
        <v>499</v>
      </c>
      <c r="F256" s="217" t="s">
        <v>500</v>
      </c>
      <c r="G256" s="218" t="s">
        <v>134</v>
      </c>
      <c r="H256" s="219">
        <v>2</v>
      </c>
      <c r="I256" s="220"/>
      <c r="J256" s="221">
        <f>ROUND(I256*H256,2)</f>
        <v>0</v>
      </c>
      <c r="K256" s="217" t="s">
        <v>135</v>
      </c>
      <c r="L256" s="41"/>
      <c r="M256" s="222" t="s">
        <v>1</v>
      </c>
      <c r="N256" s="223" t="s">
        <v>42</v>
      </c>
      <c r="O256" s="88"/>
      <c r="P256" s="224">
        <f>O256*H256</f>
        <v>0</v>
      </c>
      <c r="Q256" s="224">
        <v>6.9999999999999994E-05</v>
      </c>
      <c r="R256" s="224">
        <f>Q256*H256</f>
        <v>0.00013999999999999999</v>
      </c>
      <c r="S256" s="224">
        <v>0.021000000000000001</v>
      </c>
      <c r="T256" s="225">
        <f>S256*H256</f>
        <v>0.042000000000000003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162</v>
      </c>
      <c r="AT256" s="226" t="s">
        <v>131</v>
      </c>
      <c r="AU256" s="226" t="s">
        <v>87</v>
      </c>
      <c r="AY256" s="14" t="s">
        <v>128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4" t="s">
        <v>85</v>
      </c>
      <c r="BK256" s="227">
        <f>ROUND(I256*H256,2)</f>
        <v>0</v>
      </c>
      <c r="BL256" s="14" t="s">
        <v>162</v>
      </c>
      <c r="BM256" s="226" t="s">
        <v>501</v>
      </c>
    </row>
    <row r="257" s="2" customFormat="1">
      <c r="A257" s="35"/>
      <c r="B257" s="36"/>
      <c r="C257" s="37"/>
      <c r="D257" s="228" t="s">
        <v>137</v>
      </c>
      <c r="E257" s="37"/>
      <c r="F257" s="229" t="s">
        <v>502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137</v>
      </c>
      <c r="AU257" s="14" t="s">
        <v>87</v>
      </c>
    </row>
    <row r="258" s="2" customFormat="1" ht="16.5" customHeight="1">
      <c r="A258" s="35"/>
      <c r="B258" s="36"/>
      <c r="C258" s="215" t="s">
        <v>503</v>
      </c>
      <c r="D258" s="215" t="s">
        <v>131</v>
      </c>
      <c r="E258" s="216" t="s">
        <v>504</v>
      </c>
      <c r="F258" s="217" t="s">
        <v>505</v>
      </c>
      <c r="G258" s="218" t="s">
        <v>134</v>
      </c>
      <c r="H258" s="219">
        <v>1</v>
      </c>
      <c r="I258" s="220"/>
      <c r="J258" s="221">
        <f>ROUND(I258*H258,2)</f>
        <v>0</v>
      </c>
      <c r="K258" s="217" t="s">
        <v>135</v>
      </c>
      <c r="L258" s="41"/>
      <c r="M258" s="222" t="s">
        <v>1</v>
      </c>
      <c r="N258" s="223" t="s">
        <v>42</v>
      </c>
      <c r="O258" s="88"/>
      <c r="P258" s="224">
        <f>O258*H258</f>
        <v>0</v>
      </c>
      <c r="Q258" s="224">
        <v>6.9999999999999994E-05</v>
      </c>
      <c r="R258" s="224">
        <f>Q258*H258</f>
        <v>6.9999999999999994E-05</v>
      </c>
      <c r="S258" s="224">
        <v>0.021999999999999999</v>
      </c>
      <c r="T258" s="225">
        <f>S258*H258</f>
        <v>0.021999999999999999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162</v>
      </c>
      <c r="AT258" s="226" t="s">
        <v>131</v>
      </c>
      <c r="AU258" s="226" t="s">
        <v>87</v>
      </c>
      <c r="AY258" s="14" t="s">
        <v>128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85</v>
      </c>
      <c r="BK258" s="227">
        <f>ROUND(I258*H258,2)</f>
        <v>0</v>
      </c>
      <c r="BL258" s="14" t="s">
        <v>162</v>
      </c>
      <c r="BM258" s="226" t="s">
        <v>506</v>
      </c>
    </row>
    <row r="259" s="2" customFormat="1">
      <c r="A259" s="35"/>
      <c r="B259" s="36"/>
      <c r="C259" s="37"/>
      <c r="D259" s="228" t="s">
        <v>137</v>
      </c>
      <c r="E259" s="37"/>
      <c r="F259" s="229" t="s">
        <v>507</v>
      </c>
      <c r="G259" s="37"/>
      <c r="H259" s="37"/>
      <c r="I259" s="230"/>
      <c r="J259" s="37"/>
      <c r="K259" s="37"/>
      <c r="L259" s="41"/>
      <c r="M259" s="231"/>
      <c r="N259" s="232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137</v>
      </c>
      <c r="AU259" s="14" t="s">
        <v>87</v>
      </c>
    </row>
    <row r="260" s="2" customFormat="1" ht="16.5" customHeight="1">
      <c r="A260" s="35"/>
      <c r="B260" s="36"/>
      <c r="C260" s="215" t="s">
        <v>508</v>
      </c>
      <c r="D260" s="215" t="s">
        <v>131</v>
      </c>
      <c r="E260" s="216" t="s">
        <v>509</v>
      </c>
      <c r="F260" s="217" t="s">
        <v>510</v>
      </c>
      <c r="G260" s="218" t="s">
        <v>134</v>
      </c>
      <c r="H260" s="219">
        <v>2</v>
      </c>
      <c r="I260" s="220"/>
      <c r="J260" s="221">
        <f>ROUND(I260*H260,2)</f>
        <v>0</v>
      </c>
      <c r="K260" s="217" t="s">
        <v>135</v>
      </c>
      <c r="L260" s="41"/>
      <c r="M260" s="222" t="s">
        <v>1</v>
      </c>
      <c r="N260" s="223" t="s">
        <v>42</v>
      </c>
      <c r="O260" s="88"/>
      <c r="P260" s="224">
        <f>O260*H260</f>
        <v>0</v>
      </c>
      <c r="Q260" s="224">
        <v>1.0000000000000001E-05</v>
      </c>
      <c r="R260" s="224">
        <f>Q260*H260</f>
        <v>2.0000000000000002E-05</v>
      </c>
      <c r="S260" s="224">
        <v>0.028000000000000001</v>
      </c>
      <c r="T260" s="225">
        <f>S260*H260</f>
        <v>0.056000000000000001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6" t="s">
        <v>162</v>
      </c>
      <c r="AT260" s="226" t="s">
        <v>131</v>
      </c>
      <c r="AU260" s="226" t="s">
        <v>87</v>
      </c>
      <c r="AY260" s="14" t="s">
        <v>128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4" t="s">
        <v>85</v>
      </c>
      <c r="BK260" s="227">
        <f>ROUND(I260*H260,2)</f>
        <v>0</v>
      </c>
      <c r="BL260" s="14" t="s">
        <v>162</v>
      </c>
      <c r="BM260" s="226" t="s">
        <v>511</v>
      </c>
    </row>
    <row r="261" s="2" customFormat="1">
      <c r="A261" s="35"/>
      <c r="B261" s="36"/>
      <c r="C261" s="37"/>
      <c r="D261" s="228" t="s">
        <v>137</v>
      </c>
      <c r="E261" s="37"/>
      <c r="F261" s="229" t="s">
        <v>512</v>
      </c>
      <c r="G261" s="37"/>
      <c r="H261" s="37"/>
      <c r="I261" s="230"/>
      <c r="J261" s="37"/>
      <c r="K261" s="37"/>
      <c r="L261" s="41"/>
      <c r="M261" s="231"/>
      <c r="N261" s="232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137</v>
      </c>
      <c r="AU261" s="14" t="s">
        <v>87</v>
      </c>
    </row>
    <row r="262" s="2" customFormat="1" ht="24.15" customHeight="1">
      <c r="A262" s="35"/>
      <c r="B262" s="36"/>
      <c r="C262" s="215" t="s">
        <v>513</v>
      </c>
      <c r="D262" s="215" t="s">
        <v>131</v>
      </c>
      <c r="E262" s="216" t="s">
        <v>514</v>
      </c>
      <c r="F262" s="217" t="s">
        <v>515</v>
      </c>
      <c r="G262" s="218" t="s">
        <v>134</v>
      </c>
      <c r="H262" s="219">
        <v>2</v>
      </c>
      <c r="I262" s="220"/>
      <c r="J262" s="221">
        <f>ROUND(I262*H262,2)</f>
        <v>0</v>
      </c>
      <c r="K262" s="217" t="s">
        <v>1</v>
      </c>
      <c r="L262" s="41"/>
      <c r="M262" s="222" t="s">
        <v>1</v>
      </c>
      <c r="N262" s="223" t="s">
        <v>42</v>
      </c>
      <c r="O262" s="88"/>
      <c r="P262" s="224">
        <f>O262*H262</f>
        <v>0</v>
      </c>
      <c r="Q262" s="224">
        <v>0.040910000000000002</v>
      </c>
      <c r="R262" s="224">
        <f>Q262*H262</f>
        <v>0.081820000000000004</v>
      </c>
      <c r="S262" s="224">
        <v>0</v>
      </c>
      <c r="T262" s="22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6" t="s">
        <v>162</v>
      </c>
      <c r="AT262" s="226" t="s">
        <v>131</v>
      </c>
      <c r="AU262" s="226" t="s">
        <v>87</v>
      </c>
      <c r="AY262" s="14" t="s">
        <v>128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4" t="s">
        <v>85</v>
      </c>
      <c r="BK262" s="227">
        <f>ROUND(I262*H262,2)</f>
        <v>0</v>
      </c>
      <c r="BL262" s="14" t="s">
        <v>162</v>
      </c>
      <c r="BM262" s="226" t="s">
        <v>516</v>
      </c>
    </row>
    <row r="263" s="2" customFormat="1">
      <c r="A263" s="35"/>
      <c r="B263" s="36"/>
      <c r="C263" s="37"/>
      <c r="D263" s="228" t="s">
        <v>137</v>
      </c>
      <c r="E263" s="37"/>
      <c r="F263" s="229" t="s">
        <v>517</v>
      </c>
      <c r="G263" s="37"/>
      <c r="H263" s="37"/>
      <c r="I263" s="230"/>
      <c r="J263" s="37"/>
      <c r="K263" s="37"/>
      <c r="L263" s="41"/>
      <c r="M263" s="231"/>
      <c r="N263" s="232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137</v>
      </c>
      <c r="AU263" s="14" t="s">
        <v>87</v>
      </c>
    </row>
    <row r="264" s="2" customFormat="1" ht="37.8" customHeight="1">
      <c r="A264" s="35"/>
      <c r="B264" s="36"/>
      <c r="C264" s="215" t="s">
        <v>518</v>
      </c>
      <c r="D264" s="215" t="s">
        <v>131</v>
      </c>
      <c r="E264" s="216" t="s">
        <v>519</v>
      </c>
      <c r="F264" s="217" t="s">
        <v>520</v>
      </c>
      <c r="G264" s="218" t="s">
        <v>411</v>
      </c>
      <c r="H264" s="219">
        <v>2</v>
      </c>
      <c r="I264" s="220"/>
      <c r="J264" s="221">
        <f>ROUND(I264*H264,2)</f>
        <v>0</v>
      </c>
      <c r="K264" s="217" t="s">
        <v>135</v>
      </c>
      <c r="L264" s="41"/>
      <c r="M264" s="222" t="s">
        <v>1</v>
      </c>
      <c r="N264" s="223" t="s">
        <v>42</v>
      </c>
      <c r="O264" s="88"/>
      <c r="P264" s="224">
        <f>O264*H264</f>
        <v>0</v>
      </c>
      <c r="Q264" s="224">
        <v>0.0096299999999999997</v>
      </c>
      <c r="R264" s="224">
        <f>Q264*H264</f>
        <v>0.019259999999999999</v>
      </c>
      <c r="S264" s="224">
        <v>0</v>
      </c>
      <c r="T264" s="22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162</v>
      </c>
      <c r="AT264" s="226" t="s">
        <v>131</v>
      </c>
      <c r="AU264" s="226" t="s">
        <v>87</v>
      </c>
      <c r="AY264" s="14" t="s">
        <v>128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85</v>
      </c>
      <c r="BK264" s="227">
        <f>ROUND(I264*H264,2)</f>
        <v>0</v>
      </c>
      <c r="BL264" s="14" t="s">
        <v>162</v>
      </c>
      <c r="BM264" s="226" t="s">
        <v>521</v>
      </c>
    </row>
    <row r="265" s="2" customFormat="1">
      <c r="A265" s="35"/>
      <c r="B265" s="36"/>
      <c r="C265" s="37"/>
      <c r="D265" s="228" t="s">
        <v>137</v>
      </c>
      <c r="E265" s="37"/>
      <c r="F265" s="229" t="s">
        <v>522</v>
      </c>
      <c r="G265" s="37"/>
      <c r="H265" s="37"/>
      <c r="I265" s="230"/>
      <c r="J265" s="37"/>
      <c r="K265" s="37"/>
      <c r="L265" s="41"/>
      <c r="M265" s="231"/>
      <c r="N265" s="232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137</v>
      </c>
      <c r="AU265" s="14" t="s">
        <v>87</v>
      </c>
    </row>
    <row r="266" s="2" customFormat="1" ht="16.5" customHeight="1">
      <c r="A266" s="35"/>
      <c r="B266" s="36"/>
      <c r="C266" s="215" t="s">
        <v>523</v>
      </c>
      <c r="D266" s="215" t="s">
        <v>131</v>
      </c>
      <c r="E266" s="216" t="s">
        <v>524</v>
      </c>
      <c r="F266" s="217" t="s">
        <v>525</v>
      </c>
      <c r="G266" s="218" t="s">
        <v>411</v>
      </c>
      <c r="H266" s="219">
        <v>1</v>
      </c>
      <c r="I266" s="220"/>
      <c r="J266" s="221">
        <f>ROUND(I266*H266,2)</f>
        <v>0</v>
      </c>
      <c r="K266" s="217" t="s">
        <v>1</v>
      </c>
      <c r="L266" s="41"/>
      <c r="M266" s="222" t="s">
        <v>1</v>
      </c>
      <c r="N266" s="223" t="s">
        <v>42</v>
      </c>
      <c r="O266" s="88"/>
      <c r="P266" s="224">
        <f>O266*H266</f>
        <v>0</v>
      </c>
      <c r="Q266" s="224">
        <v>0.055570000000000001</v>
      </c>
      <c r="R266" s="224">
        <f>Q266*H266</f>
        <v>0.055570000000000001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162</v>
      </c>
      <c r="AT266" s="226" t="s">
        <v>131</v>
      </c>
      <c r="AU266" s="226" t="s">
        <v>87</v>
      </c>
      <c r="AY266" s="14" t="s">
        <v>128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85</v>
      </c>
      <c r="BK266" s="227">
        <f>ROUND(I266*H266,2)</f>
        <v>0</v>
      </c>
      <c r="BL266" s="14" t="s">
        <v>162</v>
      </c>
      <c r="BM266" s="226" t="s">
        <v>526</v>
      </c>
    </row>
    <row r="267" s="2" customFormat="1">
      <c r="A267" s="35"/>
      <c r="B267" s="36"/>
      <c r="C267" s="37"/>
      <c r="D267" s="228" t="s">
        <v>137</v>
      </c>
      <c r="E267" s="37"/>
      <c r="F267" s="229" t="s">
        <v>527</v>
      </c>
      <c r="G267" s="37"/>
      <c r="H267" s="37"/>
      <c r="I267" s="230"/>
      <c r="J267" s="37"/>
      <c r="K267" s="37"/>
      <c r="L267" s="41"/>
      <c r="M267" s="231"/>
      <c r="N267" s="232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137</v>
      </c>
      <c r="AU267" s="14" t="s">
        <v>87</v>
      </c>
    </row>
    <row r="268" s="2" customFormat="1" ht="16.5" customHeight="1">
      <c r="A268" s="35"/>
      <c r="B268" s="36"/>
      <c r="C268" s="215" t="s">
        <v>528</v>
      </c>
      <c r="D268" s="215" t="s">
        <v>131</v>
      </c>
      <c r="E268" s="216" t="s">
        <v>529</v>
      </c>
      <c r="F268" s="217" t="s">
        <v>530</v>
      </c>
      <c r="G268" s="218" t="s">
        <v>411</v>
      </c>
      <c r="H268" s="219">
        <v>1</v>
      </c>
      <c r="I268" s="220"/>
      <c r="J268" s="221">
        <f>ROUND(I268*H268,2)</f>
        <v>0</v>
      </c>
      <c r="K268" s="217" t="s">
        <v>135</v>
      </c>
      <c r="L268" s="41"/>
      <c r="M268" s="222" t="s">
        <v>1</v>
      </c>
      <c r="N268" s="223" t="s">
        <v>42</v>
      </c>
      <c r="O268" s="88"/>
      <c r="P268" s="224">
        <f>O268*H268</f>
        <v>0</v>
      </c>
      <c r="Q268" s="224">
        <v>0.0562</v>
      </c>
      <c r="R268" s="224">
        <f>Q268*H268</f>
        <v>0.0562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162</v>
      </c>
      <c r="AT268" s="226" t="s">
        <v>131</v>
      </c>
      <c r="AU268" s="226" t="s">
        <v>87</v>
      </c>
      <c r="AY268" s="14" t="s">
        <v>128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85</v>
      </c>
      <c r="BK268" s="227">
        <f>ROUND(I268*H268,2)</f>
        <v>0</v>
      </c>
      <c r="BL268" s="14" t="s">
        <v>162</v>
      </c>
      <c r="BM268" s="226" t="s">
        <v>531</v>
      </c>
    </row>
    <row r="269" s="2" customFormat="1">
      <c r="A269" s="35"/>
      <c r="B269" s="36"/>
      <c r="C269" s="37"/>
      <c r="D269" s="228" t="s">
        <v>137</v>
      </c>
      <c r="E269" s="37"/>
      <c r="F269" s="229" t="s">
        <v>532</v>
      </c>
      <c r="G269" s="37"/>
      <c r="H269" s="37"/>
      <c r="I269" s="230"/>
      <c r="J269" s="37"/>
      <c r="K269" s="37"/>
      <c r="L269" s="41"/>
      <c r="M269" s="231"/>
      <c r="N269" s="23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137</v>
      </c>
      <c r="AU269" s="14" t="s">
        <v>87</v>
      </c>
    </row>
    <row r="270" s="2" customFormat="1" ht="24.15" customHeight="1">
      <c r="A270" s="35"/>
      <c r="B270" s="36"/>
      <c r="C270" s="215" t="s">
        <v>533</v>
      </c>
      <c r="D270" s="215" t="s">
        <v>131</v>
      </c>
      <c r="E270" s="216" t="s">
        <v>534</v>
      </c>
      <c r="F270" s="217" t="s">
        <v>535</v>
      </c>
      <c r="G270" s="218" t="s">
        <v>266</v>
      </c>
      <c r="H270" s="248"/>
      <c r="I270" s="220"/>
      <c r="J270" s="221">
        <f>ROUND(I270*H270,2)</f>
        <v>0</v>
      </c>
      <c r="K270" s="217" t="s">
        <v>135</v>
      </c>
      <c r="L270" s="41"/>
      <c r="M270" s="222" t="s">
        <v>1</v>
      </c>
      <c r="N270" s="223" t="s">
        <v>42</v>
      </c>
      <c r="O270" s="88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162</v>
      </c>
      <c r="AT270" s="226" t="s">
        <v>131</v>
      </c>
      <c r="AU270" s="226" t="s">
        <v>87</v>
      </c>
      <c r="AY270" s="14" t="s">
        <v>128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4" t="s">
        <v>85</v>
      </c>
      <c r="BK270" s="227">
        <f>ROUND(I270*H270,2)</f>
        <v>0</v>
      </c>
      <c r="BL270" s="14" t="s">
        <v>162</v>
      </c>
      <c r="BM270" s="226" t="s">
        <v>536</v>
      </c>
    </row>
    <row r="271" s="2" customFormat="1">
      <c r="A271" s="35"/>
      <c r="B271" s="36"/>
      <c r="C271" s="37"/>
      <c r="D271" s="228" t="s">
        <v>137</v>
      </c>
      <c r="E271" s="37"/>
      <c r="F271" s="229" t="s">
        <v>537</v>
      </c>
      <c r="G271" s="37"/>
      <c r="H271" s="37"/>
      <c r="I271" s="230"/>
      <c r="J271" s="37"/>
      <c r="K271" s="37"/>
      <c r="L271" s="41"/>
      <c r="M271" s="231"/>
      <c r="N271" s="232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137</v>
      </c>
      <c r="AU271" s="14" t="s">
        <v>87</v>
      </c>
    </row>
    <row r="272" s="2" customFormat="1" ht="24.15" customHeight="1">
      <c r="A272" s="35"/>
      <c r="B272" s="36"/>
      <c r="C272" s="215" t="s">
        <v>538</v>
      </c>
      <c r="D272" s="215" t="s">
        <v>131</v>
      </c>
      <c r="E272" s="216" t="s">
        <v>539</v>
      </c>
      <c r="F272" s="217" t="s">
        <v>540</v>
      </c>
      <c r="G272" s="218" t="s">
        <v>266</v>
      </c>
      <c r="H272" s="248"/>
      <c r="I272" s="220"/>
      <c r="J272" s="221">
        <f>ROUND(I272*H272,2)</f>
        <v>0</v>
      </c>
      <c r="K272" s="217" t="s">
        <v>135</v>
      </c>
      <c r="L272" s="41"/>
      <c r="M272" s="222" t="s">
        <v>1</v>
      </c>
      <c r="N272" s="223" t="s">
        <v>42</v>
      </c>
      <c r="O272" s="88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162</v>
      </c>
      <c r="AT272" s="226" t="s">
        <v>131</v>
      </c>
      <c r="AU272" s="226" t="s">
        <v>87</v>
      </c>
      <c r="AY272" s="14" t="s">
        <v>128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85</v>
      </c>
      <c r="BK272" s="227">
        <f>ROUND(I272*H272,2)</f>
        <v>0</v>
      </c>
      <c r="BL272" s="14" t="s">
        <v>162</v>
      </c>
      <c r="BM272" s="226" t="s">
        <v>541</v>
      </c>
    </row>
    <row r="273" s="2" customFormat="1">
      <c r="A273" s="35"/>
      <c r="B273" s="36"/>
      <c r="C273" s="37"/>
      <c r="D273" s="228" t="s">
        <v>137</v>
      </c>
      <c r="E273" s="37"/>
      <c r="F273" s="229" t="s">
        <v>542</v>
      </c>
      <c r="G273" s="37"/>
      <c r="H273" s="37"/>
      <c r="I273" s="230"/>
      <c r="J273" s="37"/>
      <c r="K273" s="37"/>
      <c r="L273" s="41"/>
      <c r="M273" s="231"/>
      <c r="N273" s="23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137</v>
      </c>
      <c r="AU273" s="14" t="s">
        <v>87</v>
      </c>
    </row>
    <row r="274" s="12" customFormat="1" ht="22.8" customHeight="1">
      <c r="A274" s="12"/>
      <c r="B274" s="199"/>
      <c r="C274" s="200"/>
      <c r="D274" s="201" t="s">
        <v>76</v>
      </c>
      <c r="E274" s="213" t="s">
        <v>543</v>
      </c>
      <c r="F274" s="213" t="s">
        <v>544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SUM(P275:P300)</f>
        <v>0</v>
      </c>
      <c r="Q274" s="207"/>
      <c r="R274" s="208">
        <f>SUM(R275:R300)</f>
        <v>0.52525999999999995</v>
      </c>
      <c r="S274" s="207"/>
      <c r="T274" s="209">
        <f>SUM(T275:T300)</f>
        <v>0.66364000000000001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87</v>
      </c>
      <c r="AT274" s="211" t="s">
        <v>76</v>
      </c>
      <c r="AU274" s="211" t="s">
        <v>85</v>
      </c>
      <c r="AY274" s="210" t="s">
        <v>128</v>
      </c>
      <c r="BK274" s="212">
        <f>SUM(BK275:BK300)</f>
        <v>0</v>
      </c>
    </row>
    <row r="275" s="2" customFormat="1" ht="16.5" customHeight="1">
      <c r="A275" s="35"/>
      <c r="B275" s="36"/>
      <c r="C275" s="215" t="s">
        <v>545</v>
      </c>
      <c r="D275" s="215" t="s">
        <v>131</v>
      </c>
      <c r="E275" s="216" t="s">
        <v>546</v>
      </c>
      <c r="F275" s="217" t="s">
        <v>547</v>
      </c>
      <c r="G275" s="218" t="s">
        <v>231</v>
      </c>
      <c r="H275" s="219">
        <v>8</v>
      </c>
      <c r="I275" s="220"/>
      <c r="J275" s="221">
        <f>ROUND(I275*H275,2)</f>
        <v>0</v>
      </c>
      <c r="K275" s="217" t="s">
        <v>135</v>
      </c>
      <c r="L275" s="41"/>
      <c r="M275" s="222" t="s">
        <v>1</v>
      </c>
      <c r="N275" s="223" t="s">
        <v>42</v>
      </c>
      <c r="O275" s="88"/>
      <c r="P275" s="224">
        <f>O275*H275</f>
        <v>0</v>
      </c>
      <c r="Q275" s="224">
        <v>4.0000000000000003E-05</v>
      </c>
      <c r="R275" s="224">
        <f>Q275*H275</f>
        <v>0.00032000000000000003</v>
      </c>
      <c r="S275" s="224">
        <v>0.0025400000000000002</v>
      </c>
      <c r="T275" s="225">
        <f>S275*H275</f>
        <v>0.020320000000000001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162</v>
      </c>
      <c r="AT275" s="226" t="s">
        <v>131</v>
      </c>
      <c r="AU275" s="226" t="s">
        <v>87</v>
      </c>
      <c r="AY275" s="14" t="s">
        <v>128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85</v>
      </c>
      <c r="BK275" s="227">
        <f>ROUND(I275*H275,2)</f>
        <v>0</v>
      </c>
      <c r="BL275" s="14" t="s">
        <v>162</v>
      </c>
      <c r="BM275" s="226" t="s">
        <v>548</v>
      </c>
    </row>
    <row r="276" s="2" customFormat="1">
      <c r="A276" s="35"/>
      <c r="B276" s="36"/>
      <c r="C276" s="37"/>
      <c r="D276" s="228" t="s">
        <v>137</v>
      </c>
      <c r="E276" s="37"/>
      <c r="F276" s="229" t="s">
        <v>549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137</v>
      </c>
      <c r="AU276" s="14" t="s">
        <v>87</v>
      </c>
    </row>
    <row r="277" s="2" customFormat="1" ht="24.15" customHeight="1">
      <c r="A277" s="35"/>
      <c r="B277" s="36"/>
      <c r="C277" s="215" t="s">
        <v>550</v>
      </c>
      <c r="D277" s="215" t="s">
        <v>131</v>
      </c>
      <c r="E277" s="216" t="s">
        <v>551</v>
      </c>
      <c r="F277" s="217" t="s">
        <v>552</v>
      </c>
      <c r="G277" s="218" t="s">
        <v>231</v>
      </c>
      <c r="H277" s="219">
        <v>16</v>
      </c>
      <c r="I277" s="220"/>
      <c r="J277" s="221">
        <f>ROUND(I277*H277,2)</f>
        <v>0</v>
      </c>
      <c r="K277" s="217" t="s">
        <v>135</v>
      </c>
      <c r="L277" s="41"/>
      <c r="M277" s="222" t="s">
        <v>1</v>
      </c>
      <c r="N277" s="223" t="s">
        <v>42</v>
      </c>
      <c r="O277" s="88"/>
      <c r="P277" s="224">
        <f>O277*H277</f>
        <v>0</v>
      </c>
      <c r="Q277" s="224">
        <v>5.0000000000000002E-05</v>
      </c>
      <c r="R277" s="224">
        <f>Q277*H277</f>
        <v>0.00080000000000000004</v>
      </c>
      <c r="S277" s="224">
        <v>0.0047299999999999998</v>
      </c>
      <c r="T277" s="225">
        <f>S277*H277</f>
        <v>0.075679999999999997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162</v>
      </c>
      <c r="AT277" s="226" t="s">
        <v>131</v>
      </c>
      <c r="AU277" s="226" t="s">
        <v>87</v>
      </c>
      <c r="AY277" s="14" t="s">
        <v>128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4" t="s">
        <v>85</v>
      </c>
      <c r="BK277" s="227">
        <f>ROUND(I277*H277,2)</f>
        <v>0</v>
      </c>
      <c r="BL277" s="14" t="s">
        <v>162</v>
      </c>
      <c r="BM277" s="226" t="s">
        <v>553</v>
      </c>
    </row>
    <row r="278" s="2" customFormat="1">
      <c r="A278" s="35"/>
      <c r="B278" s="36"/>
      <c r="C278" s="37"/>
      <c r="D278" s="228" t="s">
        <v>137</v>
      </c>
      <c r="E278" s="37"/>
      <c r="F278" s="229" t="s">
        <v>554</v>
      </c>
      <c r="G278" s="37"/>
      <c r="H278" s="37"/>
      <c r="I278" s="230"/>
      <c r="J278" s="37"/>
      <c r="K278" s="37"/>
      <c r="L278" s="41"/>
      <c r="M278" s="231"/>
      <c r="N278" s="232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137</v>
      </c>
      <c r="AU278" s="14" t="s">
        <v>87</v>
      </c>
    </row>
    <row r="279" s="2" customFormat="1" ht="24.15" customHeight="1">
      <c r="A279" s="35"/>
      <c r="B279" s="36"/>
      <c r="C279" s="215" t="s">
        <v>555</v>
      </c>
      <c r="D279" s="215" t="s">
        <v>131</v>
      </c>
      <c r="E279" s="216" t="s">
        <v>556</v>
      </c>
      <c r="F279" s="217" t="s">
        <v>557</v>
      </c>
      <c r="G279" s="218" t="s">
        <v>231</v>
      </c>
      <c r="H279" s="219">
        <v>28</v>
      </c>
      <c r="I279" s="220"/>
      <c r="J279" s="221">
        <f>ROUND(I279*H279,2)</f>
        <v>0</v>
      </c>
      <c r="K279" s="217" t="s">
        <v>135</v>
      </c>
      <c r="L279" s="41"/>
      <c r="M279" s="222" t="s">
        <v>1</v>
      </c>
      <c r="N279" s="223" t="s">
        <v>42</v>
      </c>
      <c r="O279" s="88"/>
      <c r="P279" s="224">
        <f>O279*H279</f>
        <v>0</v>
      </c>
      <c r="Q279" s="224">
        <v>6.0000000000000002E-05</v>
      </c>
      <c r="R279" s="224">
        <f>Q279*H279</f>
        <v>0.0016800000000000001</v>
      </c>
      <c r="S279" s="224">
        <v>0.0084100000000000008</v>
      </c>
      <c r="T279" s="225">
        <f>S279*H279</f>
        <v>0.23548000000000002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6" t="s">
        <v>162</v>
      </c>
      <c r="AT279" s="226" t="s">
        <v>131</v>
      </c>
      <c r="AU279" s="226" t="s">
        <v>87</v>
      </c>
      <c r="AY279" s="14" t="s">
        <v>128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4" t="s">
        <v>85</v>
      </c>
      <c r="BK279" s="227">
        <f>ROUND(I279*H279,2)</f>
        <v>0</v>
      </c>
      <c r="BL279" s="14" t="s">
        <v>162</v>
      </c>
      <c r="BM279" s="226" t="s">
        <v>558</v>
      </c>
    </row>
    <row r="280" s="2" customFormat="1">
      <c r="A280" s="35"/>
      <c r="B280" s="36"/>
      <c r="C280" s="37"/>
      <c r="D280" s="228" t="s">
        <v>137</v>
      </c>
      <c r="E280" s="37"/>
      <c r="F280" s="229" t="s">
        <v>559</v>
      </c>
      <c r="G280" s="37"/>
      <c r="H280" s="37"/>
      <c r="I280" s="230"/>
      <c r="J280" s="37"/>
      <c r="K280" s="37"/>
      <c r="L280" s="41"/>
      <c r="M280" s="231"/>
      <c r="N280" s="232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137</v>
      </c>
      <c r="AU280" s="14" t="s">
        <v>87</v>
      </c>
    </row>
    <row r="281" s="2" customFormat="1" ht="24.15" customHeight="1">
      <c r="A281" s="35"/>
      <c r="B281" s="36"/>
      <c r="C281" s="215" t="s">
        <v>560</v>
      </c>
      <c r="D281" s="215" t="s">
        <v>131</v>
      </c>
      <c r="E281" s="216" t="s">
        <v>561</v>
      </c>
      <c r="F281" s="217" t="s">
        <v>562</v>
      </c>
      <c r="G281" s="218" t="s">
        <v>231</v>
      </c>
      <c r="H281" s="219">
        <v>24</v>
      </c>
      <c r="I281" s="220"/>
      <c r="J281" s="221">
        <f>ROUND(I281*H281,2)</f>
        <v>0</v>
      </c>
      <c r="K281" s="217" t="s">
        <v>135</v>
      </c>
      <c r="L281" s="41"/>
      <c r="M281" s="222" t="s">
        <v>1</v>
      </c>
      <c r="N281" s="223" t="s">
        <v>42</v>
      </c>
      <c r="O281" s="88"/>
      <c r="P281" s="224">
        <f>O281*H281</f>
        <v>0</v>
      </c>
      <c r="Q281" s="224">
        <v>0.00010000000000000001</v>
      </c>
      <c r="R281" s="224">
        <f>Q281*H281</f>
        <v>0.0024000000000000002</v>
      </c>
      <c r="S281" s="224">
        <v>0.01384</v>
      </c>
      <c r="T281" s="225">
        <f>S281*H281</f>
        <v>0.33216000000000001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6" t="s">
        <v>162</v>
      </c>
      <c r="AT281" s="226" t="s">
        <v>131</v>
      </c>
      <c r="AU281" s="226" t="s">
        <v>87</v>
      </c>
      <c r="AY281" s="14" t="s">
        <v>128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4" t="s">
        <v>85</v>
      </c>
      <c r="BK281" s="227">
        <f>ROUND(I281*H281,2)</f>
        <v>0</v>
      </c>
      <c r="BL281" s="14" t="s">
        <v>162</v>
      </c>
      <c r="BM281" s="226" t="s">
        <v>563</v>
      </c>
    </row>
    <row r="282" s="2" customFormat="1">
      <c r="A282" s="35"/>
      <c r="B282" s="36"/>
      <c r="C282" s="37"/>
      <c r="D282" s="228" t="s">
        <v>137</v>
      </c>
      <c r="E282" s="37"/>
      <c r="F282" s="229" t="s">
        <v>564</v>
      </c>
      <c r="G282" s="37"/>
      <c r="H282" s="37"/>
      <c r="I282" s="230"/>
      <c r="J282" s="37"/>
      <c r="K282" s="37"/>
      <c r="L282" s="41"/>
      <c r="M282" s="231"/>
      <c r="N282" s="232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137</v>
      </c>
      <c r="AU282" s="14" t="s">
        <v>87</v>
      </c>
    </row>
    <row r="283" s="2" customFormat="1" ht="33" customHeight="1">
      <c r="A283" s="35"/>
      <c r="B283" s="36"/>
      <c r="C283" s="215" t="s">
        <v>565</v>
      </c>
      <c r="D283" s="215" t="s">
        <v>131</v>
      </c>
      <c r="E283" s="216" t="s">
        <v>566</v>
      </c>
      <c r="F283" s="217" t="s">
        <v>567</v>
      </c>
      <c r="G283" s="218" t="s">
        <v>231</v>
      </c>
      <c r="H283" s="219">
        <v>18</v>
      </c>
      <c r="I283" s="220"/>
      <c r="J283" s="221">
        <f>ROUND(I283*H283,2)</f>
        <v>0</v>
      </c>
      <c r="K283" s="217" t="s">
        <v>135</v>
      </c>
      <c r="L283" s="41"/>
      <c r="M283" s="222" t="s">
        <v>1</v>
      </c>
      <c r="N283" s="223" t="s">
        <v>42</v>
      </c>
      <c r="O283" s="88"/>
      <c r="P283" s="224">
        <f>O283*H283</f>
        <v>0</v>
      </c>
      <c r="Q283" s="224">
        <v>0.0041599999999999996</v>
      </c>
      <c r="R283" s="224">
        <f>Q283*H283</f>
        <v>0.074879999999999988</v>
      </c>
      <c r="S283" s="224">
        <v>0</v>
      </c>
      <c r="T283" s="22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6" t="s">
        <v>162</v>
      </c>
      <c r="AT283" s="226" t="s">
        <v>131</v>
      </c>
      <c r="AU283" s="226" t="s">
        <v>87</v>
      </c>
      <c r="AY283" s="14" t="s">
        <v>128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4" t="s">
        <v>85</v>
      </c>
      <c r="BK283" s="227">
        <f>ROUND(I283*H283,2)</f>
        <v>0</v>
      </c>
      <c r="BL283" s="14" t="s">
        <v>162</v>
      </c>
      <c r="BM283" s="226" t="s">
        <v>568</v>
      </c>
    </row>
    <row r="284" s="2" customFormat="1">
      <c r="A284" s="35"/>
      <c r="B284" s="36"/>
      <c r="C284" s="37"/>
      <c r="D284" s="228" t="s">
        <v>137</v>
      </c>
      <c r="E284" s="37"/>
      <c r="F284" s="229" t="s">
        <v>569</v>
      </c>
      <c r="G284" s="37"/>
      <c r="H284" s="37"/>
      <c r="I284" s="230"/>
      <c r="J284" s="37"/>
      <c r="K284" s="37"/>
      <c r="L284" s="41"/>
      <c r="M284" s="231"/>
      <c r="N284" s="232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137</v>
      </c>
      <c r="AU284" s="14" t="s">
        <v>87</v>
      </c>
    </row>
    <row r="285" s="2" customFormat="1" ht="33" customHeight="1">
      <c r="A285" s="35"/>
      <c r="B285" s="36"/>
      <c r="C285" s="215" t="s">
        <v>570</v>
      </c>
      <c r="D285" s="215" t="s">
        <v>131</v>
      </c>
      <c r="E285" s="216" t="s">
        <v>571</v>
      </c>
      <c r="F285" s="217" t="s">
        <v>572</v>
      </c>
      <c r="G285" s="218" t="s">
        <v>231</v>
      </c>
      <c r="H285" s="219">
        <v>7</v>
      </c>
      <c r="I285" s="220"/>
      <c r="J285" s="221">
        <f>ROUND(I285*H285,2)</f>
        <v>0</v>
      </c>
      <c r="K285" s="217" t="s">
        <v>135</v>
      </c>
      <c r="L285" s="41"/>
      <c r="M285" s="222" t="s">
        <v>1</v>
      </c>
      <c r="N285" s="223" t="s">
        <v>42</v>
      </c>
      <c r="O285" s="88"/>
      <c r="P285" s="224">
        <f>O285*H285</f>
        <v>0</v>
      </c>
      <c r="Q285" s="224">
        <v>0.0051799999999999997</v>
      </c>
      <c r="R285" s="224">
        <f>Q285*H285</f>
        <v>0.036260000000000001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162</v>
      </c>
      <c r="AT285" s="226" t="s">
        <v>131</v>
      </c>
      <c r="AU285" s="226" t="s">
        <v>87</v>
      </c>
      <c r="AY285" s="14" t="s">
        <v>128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85</v>
      </c>
      <c r="BK285" s="227">
        <f>ROUND(I285*H285,2)</f>
        <v>0</v>
      </c>
      <c r="BL285" s="14" t="s">
        <v>162</v>
      </c>
      <c r="BM285" s="226" t="s">
        <v>573</v>
      </c>
    </row>
    <row r="286" s="2" customFormat="1">
      <c r="A286" s="35"/>
      <c r="B286" s="36"/>
      <c r="C286" s="37"/>
      <c r="D286" s="228" t="s">
        <v>137</v>
      </c>
      <c r="E286" s="37"/>
      <c r="F286" s="229" t="s">
        <v>574</v>
      </c>
      <c r="G286" s="37"/>
      <c r="H286" s="37"/>
      <c r="I286" s="230"/>
      <c r="J286" s="37"/>
      <c r="K286" s="37"/>
      <c r="L286" s="41"/>
      <c r="M286" s="231"/>
      <c r="N286" s="23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137</v>
      </c>
      <c r="AU286" s="14" t="s">
        <v>87</v>
      </c>
    </row>
    <row r="287" s="2" customFormat="1" ht="33" customHeight="1">
      <c r="A287" s="35"/>
      <c r="B287" s="36"/>
      <c r="C287" s="215" t="s">
        <v>575</v>
      </c>
      <c r="D287" s="215" t="s">
        <v>131</v>
      </c>
      <c r="E287" s="216" t="s">
        <v>576</v>
      </c>
      <c r="F287" s="217" t="s">
        <v>577</v>
      </c>
      <c r="G287" s="218" t="s">
        <v>231</v>
      </c>
      <c r="H287" s="219">
        <v>7</v>
      </c>
      <c r="I287" s="220"/>
      <c r="J287" s="221">
        <f>ROUND(I287*H287,2)</f>
        <v>0</v>
      </c>
      <c r="K287" s="217" t="s">
        <v>135</v>
      </c>
      <c r="L287" s="41"/>
      <c r="M287" s="222" t="s">
        <v>1</v>
      </c>
      <c r="N287" s="223" t="s">
        <v>42</v>
      </c>
      <c r="O287" s="88"/>
      <c r="P287" s="224">
        <f>O287*H287</f>
        <v>0</v>
      </c>
      <c r="Q287" s="224">
        <v>0.0051399999999999996</v>
      </c>
      <c r="R287" s="224">
        <f>Q287*H287</f>
        <v>0.035979999999999998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162</v>
      </c>
      <c r="AT287" s="226" t="s">
        <v>131</v>
      </c>
      <c r="AU287" s="226" t="s">
        <v>87</v>
      </c>
      <c r="AY287" s="14" t="s">
        <v>128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85</v>
      </c>
      <c r="BK287" s="227">
        <f>ROUND(I287*H287,2)</f>
        <v>0</v>
      </c>
      <c r="BL287" s="14" t="s">
        <v>162</v>
      </c>
      <c r="BM287" s="226" t="s">
        <v>578</v>
      </c>
    </row>
    <row r="288" s="2" customFormat="1">
      <c r="A288" s="35"/>
      <c r="B288" s="36"/>
      <c r="C288" s="37"/>
      <c r="D288" s="228" t="s">
        <v>137</v>
      </c>
      <c r="E288" s="37"/>
      <c r="F288" s="229" t="s">
        <v>579</v>
      </c>
      <c r="G288" s="37"/>
      <c r="H288" s="37"/>
      <c r="I288" s="230"/>
      <c r="J288" s="37"/>
      <c r="K288" s="37"/>
      <c r="L288" s="41"/>
      <c r="M288" s="231"/>
      <c r="N288" s="23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137</v>
      </c>
      <c r="AU288" s="14" t="s">
        <v>87</v>
      </c>
    </row>
    <row r="289" s="2" customFormat="1" ht="33" customHeight="1">
      <c r="A289" s="35"/>
      <c r="B289" s="36"/>
      <c r="C289" s="215" t="s">
        <v>580</v>
      </c>
      <c r="D289" s="215" t="s">
        <v>131</v>
      </c>
      <c r="E289" s="216" t="s">
        <v>581</v>
      </c>
      <c r="F289" s="217" t="s">
        <v>582</v>
      </c>
      <c r="G289" s="218" t="s">
        <v>231</v>
      </c>
      <c r="H289" s="219">
        <v>7</v>
      </c>
      <c r="I289" s="220"/>
      <c r="J289" s="221">
        <f>ROUND(I289*H289,2)</f>
        <v>0</v>
      </c>
      <c r="K289" s="217" t="s">
        <v>135</v>
      </c>
      <c r="L289" s="41"/>
      <c r="M289" s="222" t="s">
        <v>1</v>
      </c>
      <c r="N289" s="223" t="s">
        <v>42</v>
      </c>
      <c r="O289" s="88"/>
      <c r="P289" s="224">
        <f>O289*H289</f>
        <v>0</v>
      </c>
      <c r="Q289" s="224">
        <v>0.0071399999999999996</v>
      </c>
      <c r="R289" s="224">
        <f>Q289*H289</f>
        <v>0.049979999999999997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162</v>
      </c>
      <c r="AT289" s="226" t="s">
        <v>131</v>
      </c>
      <c r="AU289" s="226" t="s">
        <v>87</v>
      </c>
      <c r="AY289" s="14" t="s">
        <v>128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85</v>
      </c>
      <c r="BK289" s="227">
        <f>ROUND(I289*H289,2)</f>
        <v>0</v>
      </c>
      <c r="BL289" s="14" t="s">
        <v>162</v>
      </c>
      <c r="BM289" s="226" t="s">
        <v>583</v>
      </c>
    </row>
    <row r="290" s="2" customFormat="1">
      <c r="A290" s="35"/>
      <c r="B290" s="36"/>
      <c r="C290" s="37"/>
      <c r="D290" s="228" t="s">
        <v>137</v>
      </c>
      <c r="E290" s="37"/>
      <c r="F290" s="229" t="s">
        <v>584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137</v>
      </c>
      <c r="AU290" s="14" t="s">
        <v>87</v>
      </c>
    </row>
    <row r="291" s="2" customFormat="1" ht="33" customHeight="1">
      <c r="A291" s="35"/>
      <c r="B291" s="36"/>
      <c r="C291" s="215" t="s">
        <v>585</v>
      </c>
      <c r="D291" s="215" t="s">
        <v>131</v>
      </c>
      <c r="E291" s="216" t="s">
        <v>586</v>
      </c>
      <c r="F291" s="217" t="s">
        <v>587</v>
      </c>
      <c r="G291" s="218" t="s">
        <v>231</v>
      </c>
      <c r="H291" s="219">
        <v>7</v>
      </c>
      <c r="I291" s="220"/>
      <c r="J291" s="221">
        <f>ROUND(I291*H291,2)</f>
        <v>0</v>
      </c>
      <c r="K291" s="217" t="s">
        <v>135</v>
      </c>
      <c r="L291" s="41"/>
      <c r="M291" s="222" t="s">
        <v>1</v>
      </c>
      <c r="N291" s="223" t="s">
        <v>42</v>
      </c>
      <c r="O291" s="88"/>
      <c r="P291" s="224">
        <f>O291*H291</f>
        <v>0</v>
      </c>
      <c r="Q291" s="224">
        <v>0.00792</v>
      </c>
      <c r="R291" s="224">
        <f>Q291*H291</f>
        <v>0.055440000000000003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162</v>
      </c>
      <c r="AT291" s="226" t="s">
        <v>131</v>
      </c>
      <c r="AU291" s="226" t="s">
        <v>87</v>
      </c>
      <c r="AY291" s="14" t="s">
        <v>128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85</v>
      </c>
      <c r="BK291" s="227">
        <f>ROUND(I291*H291,2)</f>
        <v>0</v>
      </c>
      <c r="BL291" s="14" t="s">
        <v>162</v>
      </c>
      <c r="BM291" s="226" t="s">
        <v>588</v>
      </c>
    </row>
    <row r="292" s="2" customFormat="1">
      <c r="A292" s="35"/>
      <c r="B292" s="36"/>
      <c r="C292" s="37"/>
      <c r="D292" s="228" t="s">
        <v>137</v>
      </c>
      <c r="E292" s="37"/>
      <c r="F292" s="229" t="s">
        <v>589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137</v>
      </c>
      <c r="AU292" s="14" t="s">
        <v>87</v>
      </c>
    </row>
    <row r="293" s="2" customFormat="1" ht="33" customHeight="1">
      <c r="A293" s="35"/>
      <c r="B293" s="36"/>
      <c r="C293" s="215" t="s">
        <v>590</v>
      </c>
      <c r="D293" s="215" t="s">
        <v>131</v>
      </c>
      <c r="E293" s="216" t="s">
        <v>591</v>
      </c>
      <c r="F293" s="217" t="s">
        <v>592</v>
      </c>
      <c r="G293" s="218" t="s">
        <v>231</v>
      </c>
      <c r="H293" s="219">
        <v>28</v>
      </c>
      <c r="I293" s="220"/>
      <c r="J293" s="221">
        <f>ROUND(I293*H293,2)</f>
        <v>0</v>
      </c>
      <c r="K293" s="217" t="s">
        <v>135</v>
      </c>
      <c r="L293" s="41"/>
      <c r="M293" s="222" t="s">
        <v>1</v>
      </c>
      <c r="N293" s="223" t="s">
        <v>42</v>
      </c>
      <c r="O293" s="88"/>
      <c r="P293" s="224">
        <f>O293*H293</f>
        <v>0</v>
      </c>
      <c r="Q293" s="224">
        <v>0.0095499999999999995</v>
      </c>
      <c r="R293" s="224">
        <f>Q293*H293</f>
        <v>0.26739999999999997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162</v>
      </c>
      <c r="AT293" s="226" t="s">
        <v>131</v>
      </c>
      <c r="AU293" s="226" t="s">
        <v>87</v>
      </c>
      <c r="AY293" s="14" t="s">
        <v>128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4" t="s">
        <v>85</v>
      </c>
      <c r="BK293" s="227">
        <f>ROUND(I293*H293,2)</f>
        <v>0</v>
      </c>
      <c r="BL293" s="14" t="s">
        <v>162</v>
      </c>
      <c r="BM293" s="226" t="s">
        <v>593</v>
      </c>
    </row>
    <row r="294" s="2" customFormat="1">
      <c r="A294" s="35"/>
      <c r="B294" s="36"/>
      <c r="C294" s="37"/>
      <c r="D294" s="228" t="s">
        <v>137</v>
      </c>
      <c r="E294" s="37"/>
      <c r="F294" s="229" t="s">
        <v>594</v>
      </c>
      <c r="G294" s="37"/>
      <c r="H294" s="37"/>
      <c r="I294" s="230"/>
      <c r="J294" s="37"/>
      <c r="K294" s="37"/>
      <c r="L294" s="41"/>
      <c r="M294" s="231"/>
      <c r="N294" s="232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137</v>
      </c>
      <c r="AU294" s="14" t="s">
        <v>87</v>
      </c>
    </row>
    <row r="295" s="2" customFormat="1" ht="24.15" customHeight="1">
      <c r="A295" s="35"/>
      <c r="B295" s="36"/>
      <c r="C295" s="215" t="s">
        <v>595</v>
      </c>
      <c r="D295" s="215" t="s">
        <v>131</v>
      </c>
      <c r="E295" s="216" t="s">
        <v>596</v>
      </c>
      <c r="F295" s="217" t="s">
        <v>597</v>
      </c>
      <c r="G295" s="218" t="s">
        <v>411</v>
      </c>
      <c r="H295" s="219">
        <v>1</v>
      </c>
      <c r="I295" s="220"/>
      <c r="J295" s="221">
        <f>ROUND(I295*H295,2)</f>
        <v>0</v>
      </c>
      <c r="K295" s="217" t="s">
        <v>1</v>
      </c>
      <c r="L295" s="41"/>
      <c r="M295" s="222" t="s">
        <v>1</v>
      </c>
      <c r="N295" s="223" t="s">
        <v>42</v>
      </c>
      <c r="O295" s="88"/>
      <c r="P295" s="224">
        <f>O295*H295</f>
        <v>0</v>
      </c>
      <c r="Q295" s="224">
        <v>0.00012</v>
      </c>
      <c r="R295" s="224">
        <f>Q295*H295</f>
        <v>0.00012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162</v>
      </c>
      <c r="AT295" s="226" t="s">
        <v>131</v>
      </c>
      <c r="AU295" s="226" t="s">
        <v>87</v>
      </c>
      <c r="AY295" s="14" t="s">
        <v>128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85</v>
      </c>
      <c r="BK295" s="227">
        <f>ROUND(I295*H295,2)</f>
        <v>0</v>
      </c>
      <c r="BL295" s="14" t="s">
        <v>162</v>
      </c>
      <c r="BM295" s="226" t="s">
        <v>598</v>
      </c>
    </row>
    <row r="296" s="2" customFormat="1">
      <c r="A296" s="35"/>
      <c r="B296" s="36"/>
      <c r="C296" s="37"/>
      <c r="D296" s="228" t="s">
        <v>137</v>
      </c>
      <c r="E296" s="37"/>
      <c r="F296" s="229" t="s">
        <v>599</v>
      </c>
      <c r="G296" s="37"/>
      <c r="H296" s="37"/>
      <c r="I296" s="230"/>
      <c r="J296" s="37"/>
      <c r="K296" s="37"/>
      <c r="L296" s="41"/>
      <c r="M296" s="231"/>
      <c r="N296" s="232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137</v>
      </c>
      <c r="AU296" s="14" t="s">
        <v>87</v>
      </c>
    </row>
    <row r="297" s="2" customFormat="1" ht="24.15" customHeight="1">
      <c r="A297" s="35"/>
      <c r="B297" s="36"/>
      <c r="C297" s="215" t="s">
        <v>600</v>
      </c>
      <c r="D297" s="215" t="s">
        <v>131</v>
      </c>
      <c r="E297" s="216" t="s">
        <v>601</v>
      </c>
      <c r="F297" s="217" t="s">
        <v>602</v>
      </c>
      <c r="G297" s="218" t="s">
        <v>266</v>
      </c>
      <c r="H297" s="248"/>
      <c r="I297" s="220"/>
      <c r="J297" s="221">
        <f>ROUND(I297*H297,2)</f>
        <v>0</v>
      </c>
      <c r="K297" s="217" t="s">
        <v>135</v>
      </c>
      <c r="L297" s="41"/>
      <c r="M297" s="222" t="s">
        <v>1</v>
      </c>
      <c r="N297" s="223" t="s">
        <v>42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162</v>
      </c>
      <c r="AT297" s="226" t="s">
        <v>131</v>
      </c>
      <c r="AU297" s="226" t="s">
        <v>87</v>
      </c>
      <c r="AY297" s="14" t="s">
        <v>128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85</v>
      </c>
      <c r="BK297" s="227">
        <f>ROUND(I297*H297,2)</f>
        <v>0</v>
      </c>
      <c r="BL297" s="14" t="s">
        <v>162</v>
      </c>
      <c r="BM297" s="226" t="s">
        <v>603</v>
      </c>
    </row>
    <row r="298" s="2" customFormat="1">
      <c r="A298" s="35"/>
      <c r="B298" s="36"/>
      <c r="C298" s="37"/>
      <c r="D298" s="228" t="s">
        <v>137</v>
      </c>
      <c r="E298" s="37"/>
      <c r="F298" s="229" t="s">
        <v>604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137</v>
      </c>
      <c r="AU298" s="14" t="s">
        <v>87</v>
      </c>
    </row>
    <row r="299" s="2" customFormat="1" ht="24.15" customHeight="1">
      <c r="A299" s="35"/>
      <c r="B299" s="36"/>
      <c r="C299" s="215" t="s">
        <v>605</v>
      </c>
      <c r="D299" s="215" t="s">
        <v>131</v>
      </c>
      <c r="E299" s="216" t="s">
        <v>606</v>
      </c>
      <c r="F299" s="217" t="s">
        <v>607</v>
      </c>
      <c r="G299" s="218" t="s">
        <v>266</v>
      </c>
      <c r="H299" s="248"/>
      <c r="I299" s="220"/>
      <c r="J299" s="221">
        <f>ROUND(I299*H299,2)</f>
        <v>0</v>
      </c>
      <c r="K299" s="217" t="s">
        <v>135</v>
      </c>
      <c r="L299" s="41"/>
      <c r="M299" s="222" t="s">
        <v>1</v>
      </c>
      <c r="N299" s="223" t="s">
        <v>42</v>
      </c>
      <c r="O299" s="88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162</v>
      </c>
      <c r="AT299" s="226" t="s">
        <v>131</v>
      </c>
      <c r="AU299" s="226" t="s">
        <v>87</v>
      </c>
      <c r="AY299" s="14" t="s">
        <v>128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85</v>
      </c>
      <c r="BK299" s="227">
        <f>ROUND(I299*H299,2)</f>
        <v>0</v>
      </c>
      <c r="BL299" s="14" t="s">
        <v>162</v>
      </c>
      <c r="BM299" s="226" t="s">
        <v>608</v>
      </c>
    </row>
    <row r="300" s="2" customFormat="1">
      <c r="A300" s="35"/>
      <c r="B300" s="36"/>
      <c r="C300" s="37"/>
      <c r="D300" s="228" t="s">
        <v>137</v>
      </c>
      <c r="E300" s="37"/>
      <c r="F300" s="229" t="s">
        <v>609</v>
      </c>
      <c r="G300" s="37"/>
      <c r="H300" s="37"/>
      <c r="I300" s="230"/>
      <c r="J300" s="37"/>
      <c r="K300" s="37"/>
      <c r="L300" s="41"/>
      <c r="M300" s="231"/>
      <c r="N300" s="232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137</v>
      </c>
      <c r="AU300" s="14" t="s">
        <v>87</v>
      </c>
    </row>
    <row r="301" s="12" customFormat="1" ht="22.8" customHeight="1">
      <c r="A301" s="12"/>
      <c r="B301" s="199"/>
      <c r="C301" s="200"/>
      <c r="D301" s="201" t="s">
        <v>76</v>
      </c>
      <c r="E301" s="213" t="s">
        <v>610</v>
      </c>
      <c r="F301" s="213" t="s">
        <v>611</v>
      </c>
      <c r="G301" s="200"/>
      <c r="H301" s="200"/>
      <c r="I301" s="203"/>
      <c r="J301" s="214">
        <f>BK301</f>
        <v>0</v>
      </c>
      <c r="K301" s="200"/>
      <c r="L301" s="205"/>
      <c r="M301" s="206"/>
      <c r="N301" s="207"/>
      <c r="O301" s="207"/>
      <c r="P301" s="208">
        <f>SUM(P302:P383)</f>
        <v>0</v>
      </c>
      <c r="Q301" s="207"/>
      <c r="R301" s="208">
        <f>SUM(R302:R383)</f>
        <v>0.47392048279999999</v>
      </c>
      <c r="S301" s="207"/>
      <c r="T301" s="209">
        <f>SUM(T302:T383)</f>
        <v>0.73816999999999999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0" t="s">
        <v>87</v>
      </c>
      <c r="AT301" s="211" t="s">
        <v>76</v>
      </c>
      <c r="AU301" s="211" t="s">
        <v>85</v>
      </c>
      <c r="AY301" s="210" t="s">
        <v>128</v>
      </c>
      <c r="BK301" s="212">
        <f>SUM(BK302:BK383)</f>
        <v>0</v>
      </c>
    </row>
    <row r="302" s="2" customFormat="1" ht="24.15" customHeight="1">
      <c r="A302" s="35"/>
      <c r="B302" s="36"/>
      <c r="C302" s="215" t="s">
        <v>612</v>
      </c>
      <c r="D302" s="215" t="s">
        <v>131</v>
      </c>
      <c r="E302" s="216" t="s">
        <v>613</v>
      </c>
      <c r="F302" s="217" t="s">
        <v>614</v>
      </c>
      <c r="G302" s="218" t="s">
        <v>134</v>
      </c>
      <c r="H302" s="219">
        <v>16</v>
      </c>
      <c r="I302" s="220"/>
      <c r="J302" s="221">
        <f>ROUND(I302*H302,2)</f>
        <v>0</v>
      </c>
      <c r="K302" s="217" t="s">
        <v>135</v>
      </c>
      <c r="L302" s="41"/>
      <c r="M302" s="222" t="s">
        <v>1</v>
      </c>
      <c r="N302" s="223" t="s">
        <v>42</v>
      </c>
      <c r="O302" s="88"/>
      <c r="P302" s="224">
        <f>O302*H302</f>
        <v>0</v>
      </c>
      <c r="Q302" s="224">
        <v>2.0000000000000002E-05</v>
      </c>
      <c r="R302" s="224">
        <f>Q302*H302</f>
        <v>0.00032000000000000003</v>
      </c>
      <c r="S302" s="224">
        <v>0.039</v>
      </c>
      <c r="T302" s="225">
        <f>S302*H302</f>
        <v>0.624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6" t="s">
        <v>162</v>
      </c>
      <c r="AT302" s="226" t="s">
        <v>131</v>
      </c>
      <c r="AU302" s="226" t="s">
        <v>87</v>
      </c>
      <c r="AY302" s="14" t="s">
        <v>128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4" t="s">
        <v>85</v>
      </c>
      <c r="BK302" s="227">
        <f>ROUND(I302*H302,2)</f>
        <v>0</v>
      </c>
      <c r="BL302" s="14" t="s">
        <v>162</v>
      </c>
      <c r="BM302" s="226" t="s">
        <v>615</v>
      </c>
    </row>
    <row r="303" s="2" customFormat="1">
      <c r="A303" s="35"/>
      <c r="B303" s="36"/>
      <c r="C303" s="37"/>
      <c r="D303" s="228" t="s">
        <v>137</v>
      </c>
      <c r="E303" s="37"/>
      <c r="F303" s="229" t="s">
        <v>616</v>
      </c>
      <c r="G303" s="37"/>
      <c r="H303" s="37"/>
      <c r="I303" s="230"/>
      <c r="J303" s="37"/>
      <c r="K303" s="37"/>
      <c r="L303" s="41"/>
      <c r="M303" s="231"/>
      <c r="N303" s="232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137</v>
      </c>
      <c r="AU303" s="14" t="s">
        <v>87</v>
      </c>
    </row>
    <row r="304" s="2" customFormat="1" ht="24.15" customHeight="1">
      <c r="A304" s="35"/>
      <c r="B304" s="36"/>
      <c r="C304" s="215" t="s">
        <v>617</v>
      </c>
      <c r="D304" s="215" t="s">
        <v>131</v>
      </c>
      <c r="E304" s="216" t="s">
        <v>618</v>
      </c>
      <c r="F304" s="217" t="s">
        <v>619</v>
      </c>
      <c r="G304" s="218" t="s">
        <v>134</v>
      </c>
      <c r="H304" s="219">
        <v>20</v>
      </c>
      <c r="I304" s="220"/>
      <c r="J304" s="221">
        <f>ROUND(I304*H304,2)</f>
        <v>0</v>
      </c>
      <c r="K304" s="217" t="s">
        <v>135</v>
      </c>
      <c r="L304" s="41"/>
      <c r="M304" s="222" t="s">
        <v>1</v>
      </c>
      <c r="N304" s="223" t="s">
        <v>42</v>
      </c>
      <c r="O304" s="88"/>
      <c r="P304" s="224">
        <f>O304*H304</f>
        <v>0</v>
      </c>
      <c r="Q304" s="224">
        <v>6.0000000000000002E-05</v>
      </c>
      <c r="R304" s="224">
        <f>Q304*H304</f>
        <v>0.0012000000000000001</v>
      </c>
      <c r="S304" s="224">
        <v>0.0011000000000000001</v>
      </c>
      <c r="T304" s="225">
        <f>S304*H304</f>
        <v>0.022000000000000002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6" t="s">
        <v>162</v>
      </c>
      <c r="AT304" s="226" t="s">
        <v>131</v>
      </c>
      <c r="AU304" s="226" t="s">
        <v>87</v>
      </c>
      <c r="AY304" s="14" t="s">
        <v>128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4" t="s">
        <v>85</v>
      </c>
      <c r="BK304" s="227">
        <f>ROUND(I304*H304,2)</f>
        <v>0</v>
      </c>
      <c r="BL304" s="14" t="s">
        <v>162</v>
      </c>
      <c r="BM304" s="226" t="s">
        <v>620</v>
      </c>
    </row>
    <row r="305" s="2" customFormat="1">
      <c r="A305" s="35"/>
      <c r="B305" s="36"/>
      <c r="C305" s="37"/>
      <c r="D305" s="228" t="s">
        <v>137</v>
      </c>
      <c r="E305" s="37"/>
      <c r="F305" s="229" t="s">
        <v>621</v>
      </c>
      <c r="G305" s="37"/>
      <c r="H305" s="37"/>
      <c r="I305" s="230"/>
      <c r="J305" s="37"/>
      <c r="K305" s="37"/>
      <c r="L305" s="41"/>
      <c r="M305" s="231"/>
      <c r="N305" s="232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137</v>
      </c>
      <c r="AU305" s="14" t="s">
        <v>87</v>
      </c>
    </row>
    <row r="306" s="2" customFormat="1" ht="24.15" customHeight="1">
      <c r="A306" s="35"/>
      <c r="B306" s="36"/>
      <c r="C306" s="215" t="s">
        <v>622</v>
      </c>
      <c r="D306" s="215" t="s">
        <v>131</v>
      </c>
      <c r="E306" s="216" t="s">
        <v>623</v>
      </c>
      <c r="F306" s="217" t="s">
        <v>624</v>
      </c>
      <c r="G306" s="218" t="s">
        <v>134</v>
      </c>
      <c r="H306" s="219">
        <v>7</v>
      </c>
      <c r="I306" s="220"/>
      <c r="J306" s="221">
        <f>ROUND(I306*H306,2)</f>
        <v>0</v>
      </c>
      <c r="K306" s="217" t="s">
        <v>135</v>
      </c>
      <c r="L306" s="41"/>
      <c r="M306" s="222" t="s">
        <v>1</v>
      </c>
      <c r="N306" s="223" t="s">
        <v>42</v>
      </c>
      <c r="O306" s="88"/>
      <c r="P306" s="224">
        <f>O306*H306</f>
        <v>0</v>
      </c>
      <c r="Q306" s="224">
        <v>0.00012999999999999999</v>
      </c>
      <c r="R306" s="224">
        <f>Q306*H306</f>
        <v>0.00090999999999999989</v>
      </c>
      <c r="S306" s="224">
        <v>0.0011000000000000001</v>
      </c>
      <c r="T306" s="225">
        <f>S306*H306</f>
        <v>0.0077000000000000002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6" t="s">
        <v>162</v>
      </c>
      <c r="AT306" s="226" t="s">
        <v>131</v>
      </c>
      <c r="AU306" s="226" t="s">
        <v>87</v>
      </c>
      <c r="AY306" s="14" t="s">
        <v>128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4" t="s">
        <v>85</v>
      </c>
      <c r="BK306" s="227">
        <f>ROUND(I306*H306,2)</f>
        <v>0</v>
      </c>
      <c r="BL306" s="14" t="s">
        <v>162</v>
      </c>
      <c r="BM306" s="226" t="s">
        <v>625</v>
      </c>
    </row>
    <row r="307" s="2" customFormat="1">
      <c r="A307" s="35"/>
      <c r="B307" s="36"/>
      <c r="C307" s="37"/>
      <c r="D307" s="228" t="s">
        <v>137</v>
      </c>
      <c r="E307" s="37"/>
      <c r="F307" s="229" t="s">
        <v>626</v>
      </c>
      <c r="G307" s="37"/>
      <c r="H307" s="37"/>
      <c r="I307" s="230"/>
      <c r="J307" s="37"/>
      <c r="K307" s="37"/>
      <c r="L307" s="41"/>
      <c r="M307" s="231"/>
      <c r="N307" s="232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137</v>
      </c>
      <c r="AU307" s="14" t="s">
        <v>87</v>
      </c>
    </row>
    <row r="308" s="2" customFormat="1" ht="24.15" customHeight="1">
      <c r="A308" s="35"/>
      <c r="B308" s="36"/>
      <c r="C308" s="215" t="s">
        <v>627</v>
      </c>
      <c r="D308" s="215" t="s">
        <v>131</v>
      </c>
      <c r="E308" s="216" t="s">
        <v>628</v>
      </c>
      <c r="F308" s="217" t="s">
        <v>629</v>
      </c>
      <c r="G308" s="218" t="s">
        <v>134</v>
      </c>
      <c r="H308" s="219">
        <v>20</v>
      </c>
      <c r="I308" s="220"/>
      <c r="J308" s="221">
        <f>ROUND(I308*H308,2)</f>
        <v>0</v>
      </c>
      <c r="K308" s="217" t="s">
        <v>135</v>
      </c>
      <c r="L308" s="41"/>
      <c r="M308" s="222" t="s">
        <v>1</v>
      </c>
      <c r="N308" s="223" t="s">
        <v>42</v>
      </c>
      <c r="O308" s="88"/>
      <c r="P308" s="224">
        <f>O308*H308</f>
        <v>0</v>
      </c>
      <c r="Q308" s="224">
        <v>0.00021000000000000001</v>
      </c>
      <c r="R308" s="224">
        <f>Q308*H308</f>
        <v>0.0042000000000000006</v>
      </c>
      <c r="S308" s="224">
        <v>0.0035000000000000001</v>
      </c>
      <c r="T308" s="225">
        <f>S308*H308</f>
        <v>0.070000000000000007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6" t="s">
        <v>162</v>
      </c>
      <c r="AT308" s="226" t="s">
        <v>131</v>
      </c>
      <c r="AU308" s="226" t="s">
        <v>87</v>
      </c>
      <c r="AY308" s="14" t="s">
        <v>128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4" t="s">
        <v>85</v>
      </c>
      <c r="BK308" s="227">
        <f>ROUND(I308*H308,2)</f>
        <v>0</v>
      </c>
      <c r="BL308" s="14" t="s">
        <v>162</v>
      </c>
      <c r="BM308" s="226" t="s">
        <v>630</v>
      </c>
    </row>
    <row r="309" s="2" customFormat="1">
      <c r="A309" s="35"/>
      <c r="B309" s="36"/>
      <c r="C309" s="37"/>
      <c r="D309" s="228" t="s">
        <v>137</v>
      </c>
      <c r="E309" s="37"/>
      <c r="F309" s="229" t="s">
        <v>631</v>
      </c>
      <c r="G309" s="37"/>
      <c r="H309" s="37"/>
      <c r="I309" s="230"/>
      <c r="J309" s="37"/>
      <c r="K309" s="37"/>
      <c r="L309" s="41"/>
      <c r="M309" s="231"/>
      <c r="N309" s="232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137</v>
      </c>
      <c r="AU309" s="14" t="s">
        <v>87</v>
      </c>
    </row>
    <row r="310" s="2" customFormat="1" ht="24.15" customHeight="1">
      <c r="A310" s="35"/>
      <c r="B310" s="36"/>
      <c r="C310" s="215" t="s">
        <v>632</v>
      </c>
      <c r="D310" s="215" t="s">
        <v>131</v>
      </c>
      <c r="E310" s="216" t="s">
        <v>633</v>
      </c>
      <c r="F310" s="217" t="s">
        <v>634</v>
      </c>
      <c r="G310" s="218" t="s">
        <v>134</v>
      </c>
      <c r="H310" s="219">
        <v>3</v>
      </c>
      <c r="I310" s="220"/>
      <c r="J310" s="221">
        <f>ROUND(I310*H310,2)</f>
        <v>0</v>
      </c>
      <c r="K310" s="217" t="s">
        <v>135</v>
      </c>
      <c r="L310" s="41"/>
      <c r="M310" s="222" t="s">
        <v>1</v>
      </c>
      <c r="N310" s="223" t="s">
        <v>42</v>
      </c>
      <c r="O310" s="88"/>
      <c r="P310" s="224">
        <f>O310*H310</f>
        <v>0</v>
      </c>
      <c r="Q310" s="224">
        <v>9.0000000000000006E-05</v>
      </c>
      <c r="R310" s="224">
        <f>Q310*H310</f>
        <v>0.00027</v>
      </c>
      <c r="S310" s="224">
        <v>0.0015100000000000001</v>
      </c>
      <c r="T310" s="225">
        <f>S310*H310</f>
        <v>0.0045300000000000002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6" t="s">
        <v>162</v>
      </c>
      <c r="AT310" s="226" t="s">
        <v>131</v>
      </c>
      <c r="AU310" s="226" t="s">
        <v>87</v>
      </c>
      <c r="AY310" s="14" t="s">
        <v>128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4" t="s">
        <v>85</v>
      </c>
      <c r="BK310" s="227">
        <f>ROUND(I310*H310,2)</f>
        <v>0</v>
      </c>
      <c r="BL310" s="14" t="s">
        <v>162</v>
      </c>
      <c r="BM310" s="226" t="s">
        <v>635</v>
      </c>
    </row>
    <row r="311" s="2" customFormat="1">
      <c r="A311" s="35"/>
      <c r="B311" s="36"/>
      <c r="C311" s="37"/>
      <c r="D311" s="228" t="s">
        <v>137</v>
      </c>
      <c r="E311" s="37"/>
      <c r="F311" s="229" t="s">
        <v>636</v>
      </c>
      <c r="G311" s="37"/>
      <c r="H311" s="37"/>
      <c r="I311" s="230"/>
      <c r="J311" s="37"/>
      <c r="K311" s="37"/>
      <c r="L311" s="41"/>
      <c r="M311" s="231"/>
      <c r="N311" s="232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137</v>
      </c>
      <c r="AU311" s="14" t="s">
        <v>87</v>
      </c>
    </row>
    <row r="312" s="2" customFormat="1" ht="24.15" customHeight="1">
      <c r="A312" s="35"/>
      <c r="B312" s="36"/>
      <c r="C312" s="215" t="s">
        <v>637</v>
      </c>
      <c r="D312" s="215" t="s">
        <v>131</v>
      </c>
      <c r="E312" s="216" t="s">
        <v>638</v>
      </c>
      <c r="F312" s="217" t="s">
        <v>639</v>
      </c>
      <c r="G312" s="218" t="s">
        <v>134</v>
      </c>
      <c r="H312" s="219">
        <v>2</v>
      </c>
      <c r="I312" s="220"/>
      <c r="J312" s="221">
        <f>ROUND(I312*H312,2)</f>
        <v>0</v>
      </c>
      <c r="K312" s="217" t="s">
        <v>135</v>
      </c>
      <c r="L312" s="41"/>
      <c r="M312" s="222" t="s">
        <v>1</v>
      </c>
      <c r="N312" s="223" t="s">
        <v>42</v>
      </c>
      <c r="O312" s="88"/>
      <c r="P312" s="224">
        <f>O312*H312</f>
        <v>0</v>
      </c>
      <c r="Q312" s="224">
        <v>0.00016000000000000001</v>
      </c>
      <c r="R312" s="224">
        <f>Q312*H312</f>
        <v>0.00032000000000000003</v>
      </c>
      <c r="S312" s="224">
        <v>0.0049699999999999996</v>
      </c>
      <c r="T312" s="225">
        <f>S312*H312</f>
        <v>0.0099399999999999992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6" t="s">
        <v>162</v>
      </c>
      <c r="AT312" s="226" t="s">
        <v>131</v>
      </c>
      <c r="AU312" s="226" t="s">
        <v>87</v>
      </c>
      <c r="AY312" s="14" t="s">
        <v>128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4" t="s">
        <v>85</v>
      </c>
      <c r="BK312" s="227">
        <f>ROUND(I312*H312,2)</f>
        <v>0</v>
      </c>
      <c r="BL312" s="14" t="s">
        <v>162</v>
      </c>
      <c r="BM312" s="226" t="s">
        <v>640</v>
      </c>
    </row>
    <row r="313" s="2" customFormat="1">
      <c r="A313" s="35"/>
      <c r="B313" s="36"/>
      <c r="C313" s="37"/>
      <c r="D313" s="228" t="s">
        <v>137</v>
      </c>
      <c r="E313" s="37"/>
      <c r="F313" s="229" t="s">
        <v>641</v>
      </c>
      <c r="G313" s="37"/>
      <c r="H313" s="37"/>
      <c r="I313" s="230"/>
      <c r="J313" s="37"/>
      <c r="K313" s="37"/>
      <c r="L313" s="41"/>
      <c r="M313" s="231"/>
      <c r="N313" s="232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137</v>
      </c>
      <c r="AU313" s="14" t="s">
        <v>87</v>
      </c>
    </row>
    <row r="314" s="2" customFormat="1" ht="24.15" customHeight="1">
      <c r="A314" s="35"/>
      <c r="B314" s="36"/>
      <c r="C314" s="215" t="s">
        <v>642</v>
      </c>
      <c r="D314" s="215" t="s">
        <v>131</v>
      </c>
      <c r="E314" s="216" t="s">
        <v>643</v>
      </c>
      <c r="F314" s="217" t="s">
        <v>644</v>
      </c>
      <c r="G314" s="218" t="s">
        <v>411</v>
      </c>
      <c r="H314" s="219">
        <v>3</v>
      </c>
      <c r="I314" s="220"/>
      <c r="J314" s="221">
        <f>ROUND(I314*H314,2)</f>
        <v>0</v>
      </c>
      <c r="K314" s="217" t="s">
        <v>135</v>
      </c>
      <c r="L314" s="41"/>
      <c r="M314" s="222" t="s">
        <v>1</v>
      </c>
      <c r="N314" s="223" t="s">
        <v>42</v>
      </c>
      <c r="O314" s="88"/>
      <c r="P314" s="224">
        <f>O314*H314</f>
        <v>0</v>
      </c>
      <c r="Q314" s="224">
        <v>0.01191</v>
      </c>
      <c r="R314" s="224">
        <f>Q314*H314</f>
        <v>0.035729999999999998</v>
      </c>
      <c r="S314" s="224">
        <v>0</v>
      </c>
      <c r="T314" s="22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6" t="s">
        <v>162</v>
      </c>
      <c r="AT314" s="226" t="s">
        <v>131</v>
      </c>
      <c r="AU314" s="226" t="s">
        <v>87</v>
      </c>
      <c r="AY314" s="14" t="s">
        <v>128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4" t="s">
        <v>85</v>
      </c>
      <c r="BK314" s="227">
        <f>ROUND(I314*H314,2)</f>
        <v>0</v>
      </c>
      <c r="BL314" s="14" t="s">
        <v>162</v>
      </c>
      <c r="BM314" s="226" t="s">
        <v>645</v>
      </c>
    </row>
    <row r="315" s="2" customFormat="1">
      <c r="A315" s="35"/>
      <c r="B315" s="36"/>
      <c r="C315" s="37"/>
      <c r="D315" s="228" t="s">
        <v>137</v>
      </c>
      <c r="E315" s="37"/>
      <c r="F315" s="229" t="s">
        <v>646</v>
      </c>
      <c r="G315" s="37"/>
      <c r="H315" s="37"/>
      <c r="I315" s="230"/>
      <c r="J315" s="37"/>
      <c r="K315" s="37"/>
      <c r="L315" s="41"/>
      <c r="M315" s="231"/>
      <c r="N315" s="232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137</v>
      </c>
      <c r="AU315" s="14" t="s">
        <v>87</v>
      </c>
    </row>
    <row r="316" s="2" customFormat="1" ht="24.15" customHeight="1">
      <c r="A316" s="35"/>
      <c r="B316" s="36"/>
      <c r="C316" s="215" t="s">
        <v>647</v>
      </c>
      <c r="D316" s="215" t="s">
        <v>131</v>
      </c>
      <c r="E316" s="216" t="s">
        <v>648</v>
      </c>
      <c r="F316" s="217" t="s">
        <v>649</v>
      </c>
      <c r="G316" s="218" t="s">
        <v>411</v>
      </c>
      <c r="H316" s="219">
        <v>9</v>
      </c>
      <c r="I316" s="220"/>
      <c r="J316" s="221">
        <f>ROUND(I316*H316,2)</f>
        <v>0</v>
      </c>
      <c r="K316" s="217" t="s">
        <v>135</v>
      </c>
      <c r="L316" s="41"/>
      <c r="M316" s="222" t="s">
        <v>1</v>
      </c>
      <c r="N316" s="223" t="s">
        <v>42</v>
      </c>
      <c r="O316" s="88"/>
      <c r="P316" s="224">
        <f>O316*H316</f>
        <v>0</v>
      </c>
      <c r="Q316" s="224">
        <v>0.014670000000000001</v>
      </c>
      <c r="R316" s="224">
        <f>Q316*H316</f>
        <v>0.13203000000000001</v>
      </c>
      <c r="S316" s="224">
        <v>0</v>
      </c>
      <c r="T316" s="22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6" t="s">
        <v>162</v>
      </c>
      <c r="AT316" s="226" t="s">
        <v>131</v>
      </c>
      <c r="AU316" s="226" t="s">
        <v>87</v>
      </c>
      <c r="AY316" s="14" t="s">
        <v>128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4" t="s">
        <v>85</v>
      </c>
      <c r="BK316" s="227">
        <f>ROUND(I316*H316,2)</f>
        <v>0</v>
      </c>
      <c r="BL316" s="14" t="s">
        <v>162</v>
      </c>
      <c r="BM316" s="226" t="s">
        <v>650</v>
      </c>
    </row>
    <row r="317" s="2" customFormat="1">
      <c r="A317" s="35"/>
      <c r="B317" s="36"/>
      <c r="C317" s="37"/>
      <c r="D317" s="228" t="s">
        <v>137</v>
      </c>
      <c r="E317" s="37"/>
      <c r="F317" s="229" t="s">
        <v>651</v>
      </c>
      <c r="G317" s="37"/>
      <c r="H317" s="37"/>
      <c r="I317" s="230"/>
      <c r="J317" s="37"/>
      <c r="K317" s="37"/>
      <c r="L317" s="41"/>
      <c r="M317" s="231"/>
      <c r="N317" s="232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137</v>
      </c>
      <c r="AU317" s="14" t="s">
        <v>87</v>
      </c>
    </row>
    <row r="318" s="2" customFormat="1" ht="33" customHeight="1">
      <c r="A318" s="35"/>
      <c r="B318" s="36"/>
      <c r="C318" s="215" t="s">
        <v>652</v>
      </c>
      <c r="D318" s="215" t="s">
        <v>131</v>
      </c>
      <c r="E318" s="216" t="s">
        <v>653</v>
      </c>
      <c r="F318" s="217" t="s">
        <v>654</v>
      </c>
      <c r="G318" s="218" t="s">
        <v>134</v>
      </c>
      <c r="H318" s="219">
        <v>4</v>
      </c>
      <c r="I318" s="220"/>
      <c r="J318" s="221">
        <f>ROUND(I318*H318,2)</f>
        <v>0</v>
      </c>
      <c r="K318" s="217" t="s">
        <v>135</v>
      </c>
      <c r="L318" s="41"/>
      <c r="M318" s="222" t="s">
        <v>1</v>
      </c>
      <c r="N318" s="223" t="s">
        <v>42</v>
      </c>
      <c r="O318" s="88"/>
      <c r="P318" s="224">
        <f>O318*H318</f>
        <v>0</v>
      </c>
      <c r="Q318" s="224">
        <v>0.00026931319999999999</v>
      </c>
      <c r="R318" s="224">
        <f>Q318*H318</f>
        <v>0.0010772528</v>
      </c>
      <c r="S318" s="224">
        <v>0</v>
      </c>
      <c r="T318" s="22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6" t="s">
        <v>162</v>
      </c>
      <c r="AT318" s="226" t="s">
        <v>131</v>
      </c>
      <c r="AU318" s="226" t="s">
        <v>87</v>
      </c>
      <c r="AY318" s="14" t="s">
        <v>128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4" t="s">
        <v>85</v>
      </c>
      <c r="BK318" s="227">
        <f>ROUND(I318*H318,2)</f>
        <v>0</v>
      </c>
      <c r="BL318" s="14" t="s">
        <v>162</v>
      </c>
      <c r="BM318" s="226" t="s">
        <v>655</v>
      </c>
    </row>
    <row r="319" s="2" customFormat="1">
      <c r="A319" s="35"/>
      <c r="B319" s="36"/>
      <c r="C319" s="37"/>
      <c r="D319" s="228" t="s">
        <v>137</v>
      </c>
      <c r="E319" s="37"/>
      <c r="F319" s="229" t="s">
        <v>656</v>
      </c>
      <c r="G319" s="37"/>
      <c r="H319" s="37"/>
      <c r="I319" s="230"/>
      <c r="J319" s="37"/>
      <c r="K319" s="37"/>
      <c r="L319" s="41"/>
      <c r="M319" s="231"/>
      <c r="N319" s="232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137</v>
      </c>
      <c r="AU319" s="14" t="s">
        <v>87</v>
      </c>
    </row>
    <row r="320" s="2" customFormat="1" ht="24.15" customHeight="1">
      <c r="A320" s="35"/>
      <c r="B320" s="36"/>
      <c r="C320" s="215" t="s">
        <v>657</v>
      </c>
      <c r="D320" s="215" t="s">
        <v>131</v>
      </c>
      <c r="E320" s="216" t="s">
        <v>658</v>
      </c>
      <c r="F320" s="217" t="s">
        <v>659</v>
      </c>
      <c r="G320" s="218" t="s">
        <v>411</v>
      </c>
      <c r="H320" s="219">
        <v>1</v>
      </c>
      <c r="I320" s="220"/>
      <c r="J320" s="221">
        <f>ROUND(I320*H320,2)</f>
        <v>0</v>
      </c>
      <c r="K320" s="217" t="s">
        <v>135</v>
      </c>
      <c r="L320" s="41"/>
      <c r="M320" s="222" t="s">
        <v>1</v>
      </c>
      <c r="N320" s="223" t="s">
        <v>42</v>
      </c>
      <c r="O320" s="88"/>
      <c r="P320" s="224">
        <f>O320*H320</f>
        <v>0</v>
      </c>
      <c r="Q320" s="224">
        <v>0.01453</v>
      </c>
      <c r="R320" s="224">
        <f>Q320*H320</f>
        <v>0.01453</v>
      </c>
      <c r="S320" s="224">
        <v>0</v>
      </c>
      <c r="T320" s="22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6" t="s">
        <v>162</v>
      </c>
      <c r="AT320" s="226" t="s">
        <v>131</v>
      </c>
      <c r="AU320" s="226" t="s">
        <v>87</v>
      </c>
      <c r="AY320" s="14" t="s">
        <v>128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4" t="s">
        <v>85</v>
      </c>
      <c r="BK320" s="227">
        <f>ROUND(I320*H320,2)</f>
        <v>0</v>
      </c>
      <c r="BL320" s="14" t="s">
        <v>162</v>
      </c>
      <c r="BM320" s="226" t="s">
        <v>660</v>
      </c>
    </row>
    <row r="321" s="2" customFormat="1">
      <c r="A321" s="35"/>
      <c r="B321" s="36"/>
      <c r="C321" s="37"/>
      <c r="D321" s="228" t="s">
        <v>137</v>
      </c>
      <c r="E321" s="37"/>
      <c r="F321" s="229" t="s">
        <v>661</v>
      </c>
      <c r="G321" s="37"/>
      <c r="H321" s="37"/>
      <c r="I321" s="230"/>
      <c r="J321" s="37"/>
      <c r="K321" s="37"/>
      <c r="L321" s="41"/>
      <c r="M321" s="231"/>
      <c r="N321" s="232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137</v>
      </c>
      <c r="AU321" s="14" t="s">
        <v>87</v>
      </c>
    </row>
    <row r="322" s="2" customFormat="1" ht="24.15" customHeight="1">
      <c r="A322" s="35"/>
      <c r="B322" s="36"/>
      <c r="C322" s="215" t="s">
        <v>662</v>
      </c>
      <c r="D322" s="215" t="s">
        <v>131</v>
      </c>
      <c r="E322" s="216" t="s">
        <v>663</v>
      </c>
      <c r="F322" s="217" t="s">
        <v>664</v>
      </c>
      <c r="G322" s="218" t="s">
        <v>411</v>
      </c>
      <c r="H322" s="219">
        <v>1</v>
      </c>
      <c r="I322" s="220"/>
      <c r="J322" s="221">
        <f>ROUND(I322*H322,2)</f>
        <v>0</v>
      </c>
      <c r="K322" s="217" t="s">
        <v>135</v>
      </c>
      <c r="L322" s="41"/>
      <c r="M322" s="222" t="s">
        <v>1</v>
      </c>
      <c r="N322" s="223" t="s">
        <v>42</v>
      </c>
      <c r="O322" s="88"/>
      <c r="P322" s="224">
        <f>O322*H322</f>
        <v>0</v>
      </c>
      <c r="Q322" s="224">
        <v>0.017219999999999999</v>
      </c>
      <c r="R322" s="224">
        <f>Q322*H322</f>
        <v>0.017219999999999999</v>
      </c>
      <c r="S322" s="224">
        <v>0</v>
      </c>
      <c r="T322" s="22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6" t="s">
        <v>162</v>
      </c>
      <c r="AT322" s="226" t="s">
        <v>131</v>
      </c>
      <c r="AU322" s="226" t="s">
        <v>87</v>
      </c>
      <c r="AY322" s="14" t="s">
        <v>128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4" t="s">
        <v>85</v>
      </c>
      <c r="BK322" s="227">
        <f>ROUND(I322*H322,2)</f>
        <v>0</v>
      </c>
      <c r="BL322" s="14" t="s">
        <v>162</v>
      </c>
      <c r="BM322" s="226" t="s">
        <v>665</v>
      </c>
    </row>
    <row r="323" s="2" customFormat="1">
      <c r="A323" s="35"/>
      <c r="B323" s="36"/>
      <c r="C323" s="37"/>
      <c r="D323" s="228" t="s">
        <v>137</v>
      </c>
      <c r="E323" s="37"/>
      <c r="F323" s="229" t="s">
        <v>666</v>
      </c>
      <c r="G323" s="37"/>
      <c r="H323" s="37"/>
      <c r="I323" s="230"/>
      <c r="J323" s="37"/>
      <c r="K323" s="37"/>
      <c r="L323" s="41"/>
      <c r="M323" s="231"/>
      <c r="N323" s="232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137</v>
      </c>
      <c r="AU323" s="14" t="s">
        <v>87</v>
      </c>
    </row>
    <row r="324" s="2" customFormat="1" ht="24.15" customHeight="1">
      <c r="A324" s="35"/>
      <c r="B324" s="36"/>
      <c r="C324" s="215" t="s">
        <v>667</v>
      </c>
      <c r="D324" s="215" t="s">
        <v>131</v>
      </c>
      <c r="E324" s="216" t="s">
        <v>668</v>
      </c>
      <c r="F324" s="217" t="s">
        <v>669</v>
      </c>
      <c r="G324" s="218" t="s">
        <v>411</v>
      </c>
      <c r="H324" s="219">
        <v>1</v>
      </c>
      <c r="I324" s="220"/>
      <c r="J324" s="221">
        <f>ROUND(I324*H324,2)</f>
        <v>0</v>
      </c>
      <c r="K324" s="217" t="s">
        <v>135</v>
      </c>
      <c r="L324" s="41"/>
      <c r="M324" s="222" t="s">
        <v>1</v>
      </c>
      <c r="N324" s="223" t="s">
        <v>42</v>
      </c>
      <c r="O324" s="88"/>
      <c r="P324" s="224">
        <f>O324*H324</f>
        <v>0</v>
      </c>
      <c r="Q324" s="224">
        <v>0.024250000000000001</v>
      </c>
      <c r="R324" s="224">
        <f>Q324*H324</f>
        <v>0.024250000000000001</v>
      </c>
      <c r="S324" s="224">
        <v>0</v>
      </c>
      <c r="T324" s="22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6" t="s">
        <v>162</v>
      </c>
      <c r="AT324" s="226" t="s">
        <v>131</v>
      </c>
      <c r="AU324" s="226" t="s">
        <v>87</v>
      </c>
      <c r="AY324" s="14" t="s">
        <v>128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4" t="s">
        <v>85</v>
      </c>
      <c r="BK324" s="227">
        <f>ROUND(I324*H324,2)</f>
        <v>0</v>
      </c>
      <c r="BL324" s="14" t="s">
        <v>162</v>
      </c>
      <c r="BM324" s="226" t="s">
        <v>670</v>
      </c>
    </row>
    <row r="325" s="2" customFormat="1">
      <c r="A325" s="35"/>
      <c r="B325" s="36"/>
      <c r="C325" s="37"/>
      <c r="D325" s="228" t="s">
        <v>137</v>
      </c>
      <c r="E325" s="37"/>
      <c r="F325" s="229" t="s">
        <v>671</v>
      </c>
      <c r="G325" s="37"/>
      <c r="H325" s="37"/>
      <c r="I325" s="230"/>
      <c r="J325" s="37"/>
      <c r="K325" s="37"/>
      <c r="L325" s="41"/>
      <c r="M325" s="231"/>
      <c r="N325" s="232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137</v>
      </c>
      <c r="AU325" s="14" t="s">
        <v>87</v>
      </c>
    </row>
    <row r="326" s="2" customFormat="1" ht="24.15" customHeight="1">
      <c r="A326" s="35"/>
      <c r="B326" s="36"/>
      <c r="C326" s="215" t="s">
        <v>672</v>
      </c>
      <c r="D326" s="215" t="s">
        <v>131</v>
      </c>
      <c r="E326" s="216" t="s">
        <v>673</v>
      </c>
      <c r="F326" s="217" t="s">
        <v>674</v>
      </c>
      <c r="G326" s="218" t="s">
        <v>411</v>
      </c>
      <c r="H326" s="219">
        <v>1</v>
      </c>
      <c r="I326" s="220"/>
      <c r="J326" s="221">
        <f>ROUND(I326*H326,2)</f>
        <v>0</v>
      </c>
      <c r="K326" s="217" t="s">
        <v>135</v>
      </c>
      <c r="L326" s="41"/>
      <c r="M326" s="222" t="s">
        <v>1</v>
      </c>
      <c r="N326" s="223" t="s">
        <v>42</v>
      </c>
      <c r="O326" s="88"/>
      <c r="P326" s="224">
        <f>O326*H326</f>
        <v>0</v>
      </c>
      <c r="Q326" s="224">
        <v>0.028400000000000002</v>
      </c>
      <c r="R326" s="224">
        <f>Q326*H326</f>
        <v>0.028400000000000002</v>
      </c>
      <c r="S326" s="224">
        <v>0</v>
      </c>
      <c r="T326" s="22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6" t="s">
        <v>162</v>
      </c>
      <c r="AT326" s="226" t="s">
        <v>131</v>
      </c>
      <c r="AU326" s="226" t="s">
        <v>87</v>
      </c>
      <c r="AY326" s="14" t="s">
        <v>128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4" t="s">
        <v>85</v>
      </c>
      <c r="BK326" s="227">
        <f>ROUND(I326*H326,2)</f>
        <v>0</v>
      </c>
      <c r="BL326" s="14" t="s">
        <v>162</v>
      </c>
      <c r="BM326" s="226" t="s">
        <v>675</v>
      </c>
    </row>
    <row r="327" s="2" customFormat="1">
      <c r="A327" s="35"/>
      <c r="B327" s="36"/>
      <c r="C327" s="37"/>
      <c r="D327" s="228" t="s">
        <v>137</v>
      </c>
      <c r="E327" s="37"/>
      <c r="F327" s="229" t="s">
        <v>676</v>
      </c>
      <c r="G327" s="37"/>
      <c r="H327" s="37"/>
      <c r="I327" s="230"/>
      <c r="J327" s="37"/>
      <c r="K327" s="37"/>
      <c r="L327" s="41"/>
      <c r="M327" s="231"/>
      <c r="N327" s="232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137</v>
      </c>
      <c r="AU327" s="14" t="s">
        <v>87</v>
      </c>
    </row>
    <row r="328" s="2" customFormat="1" ht="37.8" customHeight="1">
      <c r="A328" s="35"/>
      <c r="B328" s="36"/>
      <c r="C328" s="215" t="s">
        <v>677</v>
      </c>
      <c r="D328" s="215" t="s">
        <v>131</v>
      </c>
      <c r="E328" s="216" t="s">
        <v>678</v>
      </c>
      <c r="F328" s="217" t="s">
        <v>679</v>
      </c>
      <c r="G328" s="218" t="s">
        <v>134</v>
      </c>
      <c r="H328" s="219">
        <v>1</v>
      </c>
      <c r="I328" s="220"/>
      <c r="J328" s="221">
        <f>ROUND(I328*H328,2)</f>
        <v>0</v>
      </c>
      <c r="K328" s="217" t="s">
        <v>1</v>
      </c>
      <c r="L328" s="41"/>
      <c r="M328" s="222" t="s">
        <v>1</v>
      </c>
      <c r="N328" s="223" t="s">
        <v>42</v>
      </c>
      <c r="O328" s="88"/>
      <c r="P328" s="224">
        <f>O328*H328</f>
        <v>0</v>
      </c>
      <c r="Q328" s="224">
        <v>0.0014499999999999999</v>
      </c>
      <c r="R328" s="224">
        <f>Q328*H328</f>
        <v>0.0014499999999999999</v>
      </c>
      <c r="S328" s="224">
        <v>0</v>
      </c>
      <c r="T328" s="22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6" t="s">
        <v>162</v>
      </c>
      <c r="AT328" s="226" t="s">
        <v>131</v>
      </c>
      <c r="AU328" s="226" t="s">
        <v>87</v>
      </c>
      <c r="AY328" s="14" t="s">
        <v>128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4" t="s">
        <v>85</v>
      </c>
      <c r="BK328" s="227">
        <f>ROUND(I328*H328,2)</f>
        <v>0</v>
      </c>
      <c r="BL328" s="14" t="s">
        <v>162</v>
      </c>
      <c r="BM328" s="226" t="s">
        <v>680</v>
      </c>
    </row>
    <row r="329" s="2" customFormat="1">
      <c r="A329" s="35"/>
      <c r="B329" s="36"/>
      <c r="C329" s="37"/>
      <c r="D329" s="228" t="s">
        <v>137</v>
      </c>
      <c r="E329" s="37"/>
      <c r="F329" s="229" t="s">
        <v>681</v>
      </c>
      <c r="G329" s="37"/>
      <c r="H329" s="37"/>
      <c r="I329" s="230"/>
      <c r="J329" s="37"/>
      <c r="K329" s="37"/>
      <c r="L329" s="41"/>
      <c r="M329" s="231"/>
      <c r="N329" s="232"/>
      <c r="O329" s="88"/>
      <c r="P329" s="88"/>
      <c r="Q329" s="88"/>
      <c r="R329" s="88"/>
      <c r="S329" s="88"/>
      <c r="T329" s="89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137</v>
      </c>
      <c r="AU329" s="14" t="s">
        <v>87</v>
      </c>
    </row>
    <row r="330" s="2" customFormat="1" ht="37.8" customHeight="1">
      <c r="A330" s="35"/>
      <c r="B330" s="36"/>
      <c r="C330" s="215" t="s">
        <v>682</v>
      </c>
      <c r="D330" s="215" t="s">
        <v>131</v>
      </c>
      <c r="E330" s="216" t="s">
        <v>683</v>
      </c>
      <c r="F330" s="217" t="s">
        <v>684</v>
      </c>
      <c r="G330" s="218" t="s">
        <v>134</v>
      </c>
      <c r="H330" s="219">
        <v>1</v>
      </c>
      <c r="I330" s="220"/>
      <c r="J330" s="221">
        <f>ROUND(I330*H330,2)</f>
        <v>0</v>
      </c>
      <c r="K330" s="217" t="s">
        <v>1</v>
      </c>
      <c r="L330" s="41"/>
      <c r="M330" s="222" t="s">
        <v>1</v>
      </c>
      <c r="N330" s="223" t="s">
        <v>42</v>
      </c>
      <c r="O330" s="88"/>
      <c r="P330" s="224">
        <f>O330*H330</f>
        <v>0</v>
      </c>
      <c r="Q330" s="224">
        <v>0.0014599999999999999</v>
      </c>
      <c r="R330" s="224">
        <f>Q330*H330</f>
        <v>0.0014599999999999999</v>
      </c>
      <c r="S330" s="224">
        <v>0</v>
      </c>
      <c r="T330" s="22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6" t="s">
        <v>162</v>
      </c>
      <c r="AT330" s="226" t="s">
        <v>131</v>
      </c>
      <c r="AU330" s="226" t="s">
        <v>87</v>
      </c>
      <c r="AY330" s="14" t="s">
        <v>128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4" t="s">
        <v>85</v>
      </c>
      <c r="BK330" s="227">
        <f>ROUND(I330*H330,2)</f>
        <v>0</v>
      </c>
      <c r="BL330" s="14" t="s">
        <v>162</v>
      </c>
      <c r="BM330" s="226" t="s">
        <v>685</v>
      </c>
    </row>
    <row r="331" s="2" customFormat="1">
      <c r="A331" s="35"/>
      <c r="B331" s="36"/>
      <c r="C331" s="37"/>
      <c r="D331" s="228" t="s">
        <v>137</v>
      </c>
      <c r="E331" s="37"/>
      <c r="F331" s="229" t="s">
        <v>686</v>
      </c>
      <c r="G331" s="37"/>
      <c r="H331" s="37"/>
      <c r="I331" s="230"/>
      <c r="J331" s="37"/>
      <c r="K331" s="37"/>
      <c r="L331" s="41"/>
      <c r="M331" s="231"/>
      <c r="N331" s="232"/>
      <c r="O331" s="88"/>
      <c r="P331" s="88"/>
      <c r="Q331" s="88"/>
      <c r="R331" s="88"/>
      <c r="S331" s="88"/>
      <c r="T331" s="89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137</v>
      </c>
      <c r="AU331" s="14" t="s">
        <v>87</v>
      </c>
    </row>
    <row r="332" s="2" customFormat="1" ht="37.8" customHeight="1">
      <c r="A332" s="35"/>
      <c r="B332" s="36"/>
      <c r="C332" s="215" t="s">
        <v>687</v>
      </c>
      <c r="D332" s="215" t="s">
        <v>131</v>
      </c>
      <c r="E332" s="216" t="s">
        <v>688</v>
      </c>
      <c r="F332" s="217" t="s">
        <v>689</v>
      </c>
      <c r="G332" s="218" t="s">
        <v>134</v>
      </c>
      <c r="H332" s="219">
        <v>1</v>
      </c>
      <c r="I332" s="220"/>
      <c r="J332" s="221">
        <f>ROUND(I332*H332,2)</f>
        <v>0</v>
      </c>
      <c r="K332" s="217" t="s">
        <v>1</v>
      </c>
      <c r="L332" s="41"/>
      <c r="M332" s="222" t="s">
        <v>1</v>
      </c>
      <c r="N332" s="223" t="s">
        <v>42</v>
      </c>
      <c r="O332" s="88"/>
      <c r="P332" s="224">
        <f>O332*H332</f>
        <v>0</v>
      </c>
      <c r="Q332" s="224">
        <v>0.00172</v>
      </c>
      <c r="R332" s="224">
        <f>Q332*H332</f>
        <v>0.00172</v>
      </c>
      <c r="S332" s="224">
        <v>0</v>
      </c>
      <c r="T332" s="22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6" t="s">
        <v>162</v>
      </c>
      <c r="AT332" s="226" t="s">
        <v>131</v>
      </c>
      <c r="AU332" s="226" t="s">
        <v>87</v>
      </c>
      <c r="AY332" s="14" t="s">
        <v>128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4" t="s">
        <v>85</v>
      </c>
      <c r="BK332" s="227">
        <f>ROUND(I332*H332,2)</f>
        <v>0</v>
      </c>
      <c r="BL332" s="14" t="s">
        <v>162</v>
      </c>
      <c r="BM332" s="226" t="s">
        <v>690</v>
      </c>
    </row>
    <row r="333" s="2" customFormat="1">
      <c r="A333" s="35"/>
      <c r="B333" s="36"/>
      <c r="C333" s="37"/>
      <c r="D333" s="228" t="s">
        <v>137</v>
      </c>
      <c r="E333" s="37"/>
      <c r="F333" s="229" t="s">
        <v>691</v>
      </c>
      <c r="G333" s="37"/>
      <c r="H333" s="37"/>
      <c r="I333" s="230"/>
      <c r="J333" s="37"/>
      <c r="K333" s="37"/>
      <c r="L333" s="41"/>
      <c r="M333" s="231"/>
      <c r="N333" s="232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137</v>
      </c>
      <c r="AU333" s="14" t="s">
        <v>87</v>
      </c>
    </row>
    <row r="334" s="2" customFormat="1" ht="37.8" customHeight="1">
      <c r="A334" s="35"/>
      <c r="B334" s="36"/>
      <c r="C334" s="215" t="s">
        <v>692</v>
      </c>
      <c r="D334" s="215" t="s">
        <v>131</v>
      </c>
      <c r="E334" s="216" t="s">
        <v>693</v>
      </c>
      <c r="F334" s="217" t="s">
        <v>694</v>
      </c>
      <c r="G334" s="218" t="s">
        <v>134</v>
      </c>
      <c r="H334" s="219">
        <v>1</v>
      </c>
      <c r="I334" s="220"/>
      <c r="J334" s="221">
        <f>ROUND(I334*H334,2)</f>
        <v>0</v>
      </c>
      <c r="K334" s="217" t="s">
        <v>1</v>
      </c>
      <c r="L334" s="41"/>
      <c r="M334" s="222" t="s">
        <v>1</v>
      </c>
      <c r="N334" s="223" t="s">
        <v>42</v>
      </c>
      <c r="O334" s="88"/>
      <c r="P334" s="224">
        <f>O334*H334</f>
        <v>0</v>
      </c>
      <c r="Q334" s="224">
        <v>0.0037699999999999999</v>
      </c>
      <c r="R334" s="224">
        <f>Q334*H334</f>
        <v>0.0037699999999999999</v>
      </c>
      <c r="S334" s="224">
        <v>0</v>
      </c>
      <c r="T334" s="22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6" t="s">
        <v>162</v>
      </c>
      <c r="AT334" s="226" t="s">
        <v>131</v>
      </c>
      <c r="AU334" s="226" t="s">
        <v>87</v>
      </c>
      <c r="AY334" s="14" t="s">
        <v>128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4" t="s">
        <v>85</v>
      </c>
      <c r="BK334" s="227">
        <f>ROUND(I334*H334,2)</f>
        <v>0</v>
      </c>
      <c r="BL334" s="14" t="s">
        <v>162</v>
      </c>
      <c r="BM334" s="226" t="s">
        <v>695</v>
      </c>
    </row>
    <row r="335" s="2" customFormat="1">
      <c r="A335" s="35"/>
      <c r="B335" s="36"/>
      <c r="C335" s="37"/>
      <c r="D335" s="228" t="s">
        <v>137</v>
      </c>
      <c r="E335" s="37"/>
      <c r="F335" s="229" t="s">
        <v>696</v>
      </c>
      <c r="G335" s="37"/>
      <c r="H335" s="37"/>
      <c r="I335" s="230"/>
      <c r="J335" s="37"/>
      <c r="K335" s="37"/>
      <c r="L335" s="41"/>
      <c r="M335" s="231"/>
      <c r="N335" s="232"/>
      <c r="O335" s="88"/>
      <c r="P335" s="88"/>
      <c r="Q335" s="88"/>
      <c r="R335" s="88"/>
      <c r="S335" s="88"/>
      <c r="T335" s="8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137</v>
      </c>
      <c r="AU335" s="14" t="s">
        <v>87</v>
      </c>
    </row>
    <row r="336" s="2" customFormat="1" ht="37.8" customHeight="1">
      <c r="A336" s="35"/>
      <c r="B336" s="36"/>
      <c r="C336" s="215" t="s">
        <v>697</v>
      </c>
      <c r="D336" s="215" t="s">
        <v>131</v>
      </c>
      <c r="E336" s="216" t="s">
        <v>698</v>
      </c>
      <c r="F336" s="217" t="s">
        <v>699</v>
      </c>
      <c r="G336" s="218" t="s">
        <v>134</v>
      </c>
      <c r="H336" s="219">
        <v>1</v>
      </c>
      <c r="I336" s="220"/>
      <c r="J336" s="221">
        <f>ROUND(I336*H336,2)</f>
        <v>0</v>
      </c>
      <c r="K336" s="217" t="s">
        <v>1</v>
      </c>
      <c r="L336" s="41"/>
      <c r="M336" s="222" t="s">
        <v>1</v>
      </c>
      <c r="N336" s="223" t="s">
        <v>42</v>
      </c>
      <c r="O336" s="88"/>
      <c r="P336" s="224">
        <f>O336*H336</f>
        <v>0</v>
      </c>
      <c r="Q336" s="224">
        <v>0.0033999999999999998</v>
      </c>
      <c r="R336" s="224">
        <f>Q336*H336</f>
        <v>0.0033999999999999998</v>
      </c>
      <c r="S336" s="224">
        <v>0</v>
      </c>
      <c r="T336" s="22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6" t="s">
        <v>162</v>
      </c>
      <c r="AT336" s="226" t="s">
        <v>131</v>
      </c>
      <c r="AU336" s="226" t="s">
        <v>87</v>
      </c>
      <c r="AY336" s="14" t="s">
        <v>128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4" t="s">
        <v>85</v>
      </c>
      <c r="BK336" s="227">
        <f>ROUND(I336*H336,2)</f>
        <v>0</v>
      </c>
      <c r="BL336" s="14" t="s">
        <v>162</v>
      </c>
      <c r="BM336" s="226" t="s">
        <v>700</v>
      </c>
    </row>
    <row r="337" s="2" customFormat="1">
      <c r="A337" s="35"/>
      <c r="B337" s="36"/>
      <c r="C337" s="37"/>
      <c r="D337" s="228" t="s">
        <v>137</v>
      </c>
      <c r="E337" s="37"/>
      <c r="F337" s="229" t="s">
        <v>701</v>
      </c>
      <c r="G337" s="37"/>
      <c r="H337" s="37"/>
      <c r="I337" s="230"/>
      <c r="J337" s="37"/>
      <c r="K337" s="37"/>
      <c r="L337" s="41"/>
      <c r="M337" s="231"/>
      <c r="N337" s="232"/>
      <c r="O337" s="88"/>
      <c r="P337" s="88"/>
      <c r="Q337" s="88"/>
      <c r="R337" s="88"/>
      <c r="S337" s="88"/>
      <c r="T337" s="89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137</v>
      </c>
      <c r="AU337" s="14" t="s">
        <v>87</v>
      </c>
    </row>
    <row r="338" s="2" customFormat="1" ht="24.15" customHeight="1">
      <c r="A338" s="35"/>
      <c r="B338" s="36"/>
      <c r="C338" s="215" t="s">
        <v>702</v>
      </c>
      <c r="D338" s="215" t="s">
        <v>131</v>
      </c>
      <c r="E338" s="216" t="s">
        <v>703</v>
      </c>
      <c r="F338" s="217" t="s">
        <v>704</v>
      </c>
      <c r="G338" s="218" t="s">
        <v>134</v>
      </c>
      <c r="H338" s="219">
        <v>14</v>
      </c>
      <c r="I338" s="220"/>
      <c r="J338" s="221">
        <f>ROUND(I338*H338,2)</f>
        <v>0</v>
      </c>
      <c r="K338" s="217" t="s">
        <v>1</v>
      </c>
      <c r="L338" s="41"/>
      <c r="M338" s="222" t="s">
        <v>1</v>
      </c>
      <c r="N338" s="223" t="s">
        <v>42</v>
      </c>
      <c r="O338" s="88"/>
      <c r="P338" s="224">
        <f>O338*H338</f>
        <v>0</v>
      </c>
      <c r="Q338" s="224">
        <v>0.00052756999999999999</v>
      </c>
      <c r="R338" s="224">
        <f>Q338*H338</f>
        <v>0.0073859800000000003</v>
      </c>
      <c r="S338" s="224">
        <v>0</v>
      </c>
      <c r="T338" s="22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6" t="s">
        <v>162</v>
      </c>
      <c r="AT338" s="226" t="s">
        <v>131</v>
      </c>
      <c r="AU338" s="226" t="s">
        <v>87</v>
      </c>
      <c r="AY338" s="14" t="s">
        <v>128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4" t="s">
        <v>85</v>
      </c>
      <c r="BK338" s="227">
        <f>ROUND(I338*H338,2)</f>
        <v>0</v>
      </c>
      <c r="BL338" s="14" t="s">
        <v>162</v>
      </c>
      <c r="BM338" s="226" t="s">
        <v>705</v>
      </c>
    </row>
    <row r="339" s="2" customFormat="1">
      <c r="A339" s="35"/>
      <c r="B339" s="36"/>
      <c r="C339" s="37"/>
      <c r="D339" s="228" t="s">
        <v>137</v>
      </c>
      <c r="E339" s="37"/>
      <c r="F339" s="229" t="s">
        <v>706</v>
      </c>
      <c r="G339" s="37"/>
      <c r="H339" s="37"/>
      <c r="I339" s="230"/>
      <c r="J339" s="37"/>
      <c r="K339" s="37"/>
      <c r="L339" s="41"/>
      <c r="M339" s="231"/>
      <c r="N339" s="232"/>
      <c r="O339" s="88"/>
      <c r="P339" s="88"/>
      <c r="Q339" s="88"/>
      <c r="R339" s="88"/>
      <c r="S339" s="88"/>
      <c r="T339" s="89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137</v>
      </c>
      <c r="AU339" s="14" t="s">
        <v>87</v>
      </c>
    </row>
    <row r="340" s="2" customFormat="1" ht="24.15" customHeight="1">
      <c r="A340" s="35"/>
      <c r="B340" s="36"/>
      <c r="C340" s="215" t="s">
        <v>707</v>
      </c>
      <c r="D340" s="215" t="s">
        <v>131</v>
      </c>
      <c r="E340" s="216" t="s">
        <v>708</v>
      </c>
      <c r="F340" s="217" t="s">
        <v>314</v>
      </c>
      <c r="G340" s="218" t="s">
        <v>134</v>
      </c>
      <c r="H340" s="219">
        <v>6</v>
      </c>
      <c r="I340" s="220"/>
      <c r="J340" s="221">
        <f>ROUND(I340*H340,2)</f>
        <v>0</v>
      </c>
      <c r="K340" s="217" t="s">
        <v>1</v>
      </c>
      <c r="L340" s="41"/>
      <c r="M340" s="222" t="s">
        <v>1</v>
      </c>
      <c r="N340" s="223" t="s">
        <v>42</v>
      </c>
      <c r="O340" s="88"/>
      <c r="P340" s="224">
        <f>O340*H340</f>
        <v>0</v>
      </c>
      <c r="Q340" s="224">
        <v>0.0014675700000000001</v>
      </c>
      <c r="R340" s="224">
        <f>Q340*H340</f>
        <v>0.0088054200000000013</v>
      </c>
      <c r="S340" s="224">
        <v>0</v>
      </c>
      <c r="T340" s="22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6" t="s">
        <v>162</v>
      </c>
      <c r="AT340" s="226" t="s">
        <v>131</v>
      </c>
      <c r="AU340" s="226" t="s">
        <v>87</v>
      </c>
      <c r="AY340" s="14" t="s">
        <v>128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4" t="s">
        <v>85</v>
      </c>
      <c r="BK340" s="227">
        <f>ROUND(I340*H340,2)</f>
        <v>0</v>
      </c>
      <c r="BL340" s="14" t="s">
        <v>162</v>
      </c>
      <c r="BM340" s="226" t="s">
        <v>709</v>
      </c>
    </row>
    <row r="341" s="2" customFormat="1">
      <c r="A341" s="35"/>
      <c r="B341" s="36"/>
      <c r="C341" s="37"/>
      <c r="D341" s="228" t="s">
        <v>137</v>
      </c>
      <c r="E341" s="37"/>
      <c r="F341" s="229" t="s">
        <v>316</v>
      </c>
      <c r="G341" s="37"/>
      <c r="H341" s="37"/>
      <c r="I341" s="230"/>
      <c r="J341" s="37"/>
      <c r="K341" s="37"/>
      <c r="L341" s="41"/>
      <c r="M341" s="231"/>
      <c r="N341" s="232"/>
      <c r="O341" s="88"/>
      <c r="P341" s="88"/>
      <c r="Q341" s="88"/>
      <c r="R341" s="88"/>
      <c r="S341" s="88"/>
      <c r="T341" s="89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137</v>
      </c>
      <c r="AU341" s="14" t="s">
        <v>87</v>
      </c>
    </row>
    <row r="342" s="2" customFormat="1" ht="24.15" customHeight="1">
      <c r="A342" s="35"/>
      <c r="B342" s="36"/>
      <c r="C342" s="215" t="s">
        <v>710</v>
      </c>
      <c r="D342" s="215" t="s">
        <v>131</v>
      </c>
      <c r="E342" s="216" t="s">
        <v>711</v>
      </c>
      <c r="F342" s="217" t="s">
        <v>712</v>
      </c>
      <c r="G342" s="218" t="s">
        <v>134</v>
      </c>
      <c r="H342" s="219">
        <v>1</v>
      </c>
      <c r="I342" s="220"/>
      <c r="J342" s="221">
        <f>ROUND(I342*H342,2)</f>
        <v>0</v>
      </c>
      <c r="K342" s="217" t="s">
        <v>135</v>
      </c>
      <c r="L342" s="41"/>
      <c r="M342" s="222" t="s">
        <v>1</v>
      </c>
      <c r="N342" s="223" t="s">
        <v>42</v>
      </c>
      <c r="O342" s="88"/>
      <c r="P342" s="224">
        <f>O342*H342</f>
        <v>0</v>
      </c>
      <c r="Q342" s="224">
        <v>0.00076999999999999996</v>
      </c>
      <c r="R342" s="224">
        <f>Q342*H342</f>
        <v>0.00076999999999999996</v>
      </c>
      <c r="S342" s="224">
        <v>0</v>
      </c>
      <c r="T342" s="22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6" t="s">
        <v>162</v>
      </c>
      <c r="AT342" s="226" t="s">
        <v>131</v>
      </c>
      <c r="AU342" s="226" t="s">
        <v>87</v>
      </c>
      <c r="AY342" s="14" t="s">
        <v>128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4" t="s">
        <v>85</v>
      </c>
      <c r="BK342" s="227">
        <f>ROUND(I342*H342,2)</f>
        <v>0</v>
      </c>
      <c r="BL342" s="14" t="s">
        <v>162</v>
      </c>
      <c r="BM342" s="226" t="s">
        <v>713</v>
      </c>
    </row>
    <row r="343" s="2" customFormat="1">
      <c r="A343" s="35"/>
      <c r="B343" s="36"/>
      <c r="C343" s="37"/>
      <c r="D343" s="228" t="s">
        <v>137</v>
      </c>
      <c r="E343" s="37"/>
      <c r="F343" s="229" t="s">
        <v>714</v>
      </c>
      <c r="G343" s="37"/>
      <c r="H343" s="37"/>
      <c r="I343" s="230"/>
      <c r="J343" s="37"/>
      <c r="K343" s="37"/>
      <c r="L343" s="41"/>
      <c r="M343" s="231"/>
      <c r="N343" s="232"/>
      <c r="O343" s="88"/>
      <c r="P343" s="88"/>
      <c r="Q343" s="88"/>
      <c r="R343" s="88"/>
      <c r="S343" s="88"/>
      <c r="T343" s="89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137</v>
      </c>
      <c r="AU343" s="14" t="s">
        <v>87</v>
      </c>
    </row>
    <row r="344" s="2" customFormat="1" ht="21.75" customHeight="1">
      <c r="A344" s="35"/>
      <c r="B344" s="36"/>
      <c r="C344" s="215" t="s">
        <v>715</v>
      </c>
      <c r="D344" s="215" t="s">
        <v>131</v>
      </c>
      <c r="E344" s="216" t="s">
        <v>716</v>
      </c>
      <c r="F344" s="217" t="s">
        <v>717</v>
      </c>
      <c r="G344" s="218" t="s">
        <v>411</v>
      </c>
      <c r="H344" s="219">
        <v>1</v>
      </c>
      <c r="I344" s="220"/>
      <c r="J344" s="221">
        <f>ROUND(I344*H344,2)</f>
        <v>0</v>
      </c>
      <c r="K344" s="217" t="s">
        <v>135</v>
      </c>
      <c r="L344" s="41"/>
      <c r="M344" s="222" t="s">
        <v>1</v>
      </c>
      <c r="N344" s="223" t="s">
        <v>42</v>
      </c>
      <c r="O344" s="88"/>
      <c r="P344" s="224">
        <f>O344*H344</f>
        <v>0</v>
      </c>
      <c r="Q344" s="224">
        <v>0.015699999999999999</v>
      </c>
      <c r="R344" s="224">
        <f>Q344*H344</f>
        <v>0.015699999999999999</v>
      </c>
      <c r="S344" s="224">
        <v>0</v>
      </c>
      <c r="T344" s="22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6" t="s">
        <v>162</v>
      </c>
      <c r="AT344" s="226" t="s">
        <v>131</v>
      </c>
      <c r="AU344" s="226" t="s">
        <v>87</v>
      </c>
      <c r="AY344" s="14" t="s">
        <v>128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4" t="s">
        <v>85</v>
      </c>
      <c r="BK344" s="227">
        <f>ROUND(I344*H344,2)</f>
        <v>0</v>
      </c>
      <c r="BL344" s="14" t="s">
        <v>162</v>
      </c>
      <c r="BM344" s="226" t="s">
        <v>718</v>
      </c>
    </row>
    <row r="345" s="2" customFormat="1">
      <c r="A345" s="35"/>
      <c r="B345" s="36"/>
      <c r="C345" s="37"/>
      <c r="D345" s="228" t="s">
        <v>137</v>
      </c>
      <c r="E345" s="37"/>
      <c r="F345" s="229" t="s">
        <v>719</v>
      </c>
      <c r="G345" s="37"/>
      <c r="H345" s="37"/>
      <c r="I345" s="230"/>
      <c r="J345" s="37"/>
      <c r="K345" s="37"/>
      <c r="L345" s="41"/>
      <c r="M345" s="231"/>
      <c r="N345" s="232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137</v>
      </c>
      <c r="AU345" s="14" t="s">
        <v>87</v>
      </c>
    </row>
    <row r="346" s="2" customFormat="1" ht="21.75" customHeight="1">
      <c r="A346" s="35"/>
      <c r="B346" s="36"/>
      <c r="C346" s="215" t="s">
        <v>720</v>
      </c>
      <c r="D346" s="215" t="s">
        <v>131</v>
      </c>
      <c r="E346" s="216" t="s">
        <v>721</v>
      </c>
      <c r="F346" s="217" t="s">
        <v>722</v>
      </c>
      <c r="G346" s="218" t="s">
        <v>411</v>
      </c>
      <c r="H346" s="219">
        <v>1</v>
      </c>
      <c r="I346" s="220"/>
      <c r="J346" s="221">
        <f>ROUND(I346*H346,2)</f>
        <v>0</v>
      </c>
      <c r="K346" s="217" t="s">
        <v>135</v>
      </c>
      <c r="L346" s="41"/>
      <c r="M346" s="222" t="s">
        <v>1</v>
      </c>
      <c r="N346" s="223" t="s">
        <v>42</v>
      </c>
      <c r="O346" s="88"/>
      <c r="P346" s="224">
        <f>O346*H346</f>
        <v>0</v>
      </c>
      <c r="Q346" s="224">
        <v>0.019369999999999998</v>
      </c>
      <c r="R346" s="224">
        <f>Q346*H346</f>
        <v>0.019369999999999998</v>
      </c>
      <c r="S346" s="224">
        <v>0</v>
      </c>
      <c r="T346" s="22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6" t="s">
        <v>162</v>
      </c>
      <c r="AT346" s="226" t="s">
        <v>131</v>
      </c>
      <c r="AU346" s="226" t="s">
        <v>87</v>
      </c>
      <c r="AY346" s="14" t="s">
        <v>128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4" t="s">
        <v>85</v>
      </c>
      <c r="BK346" s="227">
        <f>ROUND(I346*H346,2)</f>
        <v>0</v>
      </c>
      <c r="BL346" s="14" t="s">
        <v>162</v>
      </c>
      <c r="BM346" s="226" t="s">
        <v>723</v>
      </c>
    </row>
    <row r="347" s="2" customFormat="1">
      <c r="A347" s="35"/>
      <c r="B347" s="36"/>
      <c r="C347" s="37"/>
      <c r="D347" s="228" t="s">
        <v>137</v>
      </c>
      <c r="E347" s="37"/>
      <c r="F347" s="229" t="s">
        <v>724</v>
      </c>
      <c r="G347" s="37"/>
      <c r="H347" s="37"/>
      <c r="I347" s="230"/>
      <c r="J347" s="37"/>
      <c r="K347" s="37"/>
      <c r="L347" s="41"/>
      <c r="M347" s="231"/>
      <c r="N347" s="232"/>
      <c r="O347" s="88"/>
      <c r="P347" s="88"/>
      <c r="Q347" s="88"/>
      <c r="R347" s="88"/>
      <c r="S347" s="88"/>
      <c r="T347" s="89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137</v>
      </c>
      <c r="AU347" s="14" t="s">
        <v>87</v>
      </c>
    </row>
    <row r="348" s="2" customFormat="1" ht="21.75" customHeight="1">
      <c r="A348" s="35"/>
      <c r="B348" s="36"/>
      <c r="C348" s="215" t="s">
        <v>725</v>
      </c>
      <c r="D348" s="215" t="s">
        <v>131</v>
      </c>
      <c r="E348" s="216" t="s">
        <v>726</v>
      </c>
      <c r="F348" s="217" t="s">
        <v>727</v>
      </c>
      <c r="G348" s="218" t="s">
        <v>411</v>
      </c>
      <c r="H348" s="219">
        <v>1</v>
      </c>
      <c r="I348" s="220"/>
      <c r="J348" s="221">
        <f>ROUND(I348*H348,2)</f>
        <v>0</v>
      </c>
      <c r="K348" s="217" t="s">
        <v>135</v>
      </c>
      <c r="L348" s="41"/>
      <c r="M348" s="222" t="s">
        <v>1</v>
      </c>
      <c r="N348" s="223" t="s">
        <v>42</v>
      </c>
      <c r="O348" s="88"/>
      <c r="P348" s="224">
        <f>O348*H348</f>
        <v>0</v>
      </c>
      <c r="Q348" s="224">
        <v>0.030419999999999999</v>
      </c>
      <c r="R348" s="224">
        <f>Q348*H348</f>
        <v>0.030419999999999999</v>
      </c>
      <c r="S348" s="224">
        <v>0</v>
      </c>
      <c r="T348" s="22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6" t="s">
        <v>162</v>
      </c>
      <c r="AT348" s="226" t="s">
        <v>131</v>
      </c>
      <c r="AU348" s="226" t="s">
        <v>87</v>
      </c>
      <c r="AY348" s="14" t="s">
        <v>128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4" t="s">
        <v>85</v>
      </c>
      <c r="BK348" s="227">
        <f>ROUND(I348*H348,2)</f>
        <v>0</v>
      </c>
      <c r="BL348" s="14" t="s">
        <v>162</v>
      </c>
      <c r="BM348" s="226" t="s">
        <v>728</v>
      </c>
    </row>
    <row r="349" s="2" customFormat="1">
      <c r="A349" s="35"/>
      <c r="B349" s="36"/>
      <c r="C349" s="37"/>
      <c r="D349" s="228" t="s">
        <v>137</v>
      </c>
      <c r="E349" s="37"/>
      <c r="F349" s="229" t="s">
        <v>729</v>
      </c>
      <c r="G349" s="37"/>
      <c r="H349" s="37"/>
      <c r="I349" s="230"/>
      <c r="J349" s="37"/>
      <c r="K349" s="37"/>
      <c r="L349" s="41"/>
      <c r="M349" s="231"/>
      <c r="N349" s="232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137</v>
      </c>
      <c r="AU349" s="14" t="s">
        <v>87</v>
      </c>
    </row>
    <row r="350" s="2" customFormat="1" ht="21.75" customHeight="1">
      <c r="A350" s="35"/>
      <c r="B350" s="36"/>
      <c r="C350" s="215" t="s">
        <v>730</v>
      </c>
      <c r="D350" s="215" t="s">
        <v>131</v>
      </c>
      <c r="E350" s="216" t="s">
        <v>731</v>
      </c>
      <c r="F350" s="217" t="s">
        <v>732</v>
      </c>
      <c r="G350" s="218" t="s">
        <v>411</v>
      </c>
      <c r="H350" s="219">
        <v>1</v>
      </c>
      <c r="I350" s="220"/>
      <c r="J350" s="221">
        <f>ROUND(I350*H350,2)</f>
        <v>0</v>
      </c>
      <c r="K350" s="217" t="s">
        <v>135</v>
      </c>
      <c r="L350" s="41"/>
      <c r="M350" s="222" t="s">
        <v>1</v>
      </c>
      <c r="N350" s="223" t="s">
        <v>42</v>
      </c>
      <c r="O350" s="88"/>
      <c r="P350" s="224">
        <f>O350*H350</f>
        <v>0</v>
      </c>
      <c r="Q350" s="224">
        <v>0.036490000000000002</v>
      </c>
      <c r="R350" s="224">
        <f>Q350*H350</f>
        <v>0.036490000000000002</v>
      </c>
      <c r="S350" s="224">
        <v>0</v>
      </c>
      <c r="T350" s="22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162</v>
      </c>
      <c r="AT350" s="226" t="s">
        <v>131</v>
      </c>
      <c r="AU350" s="226" t="s">
        <v>87</v>
      </c>
      <c r="AY350" s="14" t="s">
        <v>128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4" t="s">
        <v>85</v>
      </c>
      <c r="BK350" s="227">
        <f>ROUND(I350*H350,2)</f>
        <v>0</v>
      </c>
      <c r="BL350" s="14" t="s">
        <v>162</v>
      </c>
      <c r="BM350" s="226" t="s">
        <v>733</v>
      </c>
    </row>
    <row r="351" s="2" customFormat="1">
      <c r="A351" s="35"/>
      <c r="B351" s="36"/>
      <c r="C351" s="37"/>
      <c r="D351" s="228" t="s">
        <v>137</v>
      </c>
      <c r="E351" s="37"/>
      <c r="F351" s="229" t="s">
        <v>734</v>
      </c>
      <c r="G351" s="37"/>
      <c r="H351" s="37"/>
      <c r="I351" s="230"/>
      <c r="J351" s="37"/>
      <c r="K351" s="37"/>
      <c r="L351" s="41"/>
      <c r="M351" s="231"/>
      <c r="N351" s="232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137</v>
      </c>
      <c r="AU351" s="14" t="s">
        <v>87</v>
      </c>
    </row>
    <row r="352" s="2" customFormat="1" ht="21.75" customHeight="1">
      <c r="A352" s="35"/>
      <c r="B352" s="36"/>
      <c r="C352" s="215" t="s">
        <v>735</v>
      </c>
      <c r="D352" s="215" t="s">
        <v>131</v>
      </c>
      <c r="E352" s="216" t="s">
        <v>736</v>
      </c>
      <c r="F352" s="217" t="s">
        <v>737</v>
      </c>
      <c r="G352" s="218" t="s">
        <v>134</v>
      </c>
      <c r="H352" s="219">
        <v>1</v>
      </c>
      <c r="I352" s="220"/>
      <c r="J352" s="221">
        <f>ROUND(I352*H352,2)</f>
        <v>0</v>
      </c>
      <c r="K352" s="217" t="s">
        <v>135</v>
      </c>
      <c r="L352" s="41"/>
      <c r="M352" s="222" t="s">
        <v>1</v>
      </c>
      <c r="N352" s="223" t="s">
        <v>42</v>
      </c>
      <c r="O352" s="88"/>
      <c r="P352" s="224">
        <f>O352*H352</f>
        <v>0</v>
      </c>
      <c r="Q352" s="224">
        <v>0.00084000000000000003</v>
      </c>
      <c r="R352" s="224">
        <f>Q352*H352</f>
        <v>0.00084000000000000003</v>
      </c>
      <c r="S352" s="224">
        <v>0</v>
      </c>
      <c r="T352" s="22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6" t="s">
        <v>162</v>
      </c>
      <c r="AT352" s="226" t="s">
        <v>131</v>
      </c>
      <c r="AU352" s="226" t="s">
        <v>87</v>
      </c>
      <c r="AY352" s="14" t="s">
        <v>128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4" t="s">
        <v>85</v>
      </c>
      <c r="BK352" s="227">
        <f>ROUND(I352*H352,2)</f>
        <v>0</v>
      </c>
      <c r="BL352" s="14" t="s">
        <v>162</v>
      </c>
      <c r="BM352" s="226" t="s">
        <v>738</v>
      </c>
    </row>
    <row r="353" s="2" customFormat="1">
      <c r="A353" s="35"/>
      <c r="B353" s="36"/>
      <c r="C353" s="37"/>
      <c r="D353" s="228" t="s">
        <v>137</v>
      </c>
      <c r="E353" s="37"/>
      <c r="F353" s="229" t="s">
        <v>739</v>
      </c>
      <c r="G353" s="37"/>
      <c r="H353" s="37"/>
      <c r="I353" s="230"/>
      <c r="J353" s="37"/>
      <c r="K353" s="37"/>
      <c r="L353" s="41"/>
      <c r="M353" s="231"/>
      <c r="N353" s="232"/>
      <c r="O353" s="88"/>
      <c r="P353" s="88"/>
      <c r="Q353" s="88"/>
      <c r="R353" s="88"/>
      <c r="S353" s="88"/>
      <c r="T353" s="89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137</v>
      </c>
      <c r="AU353" s="14" t="s">
        <v>87</v>
      </c>
    </row>
    <row r="354" s="2" customFormat="1" ht="24.15" customHeight="1">
      <c r="A354" s="35"/>
      <c r="B354" s="36"/>
      <c r="C354" s="215" t="s">
        <v>740</v>
      </c>
      <c r="D354" s="215" t="s">
        <v>131</v>
      </c>
      <c r="E354" s="216" t="s">
        <v>741</v>
      </c>
      <c r="F354" s="217" t="s">
        <v>742</v>
      </c>
      <c r="G354" s="218" t="s">
        <v>134</v>
      </c>
      <c r="H354" s="219">
        <v>2</v>
      </c>
      <c r="I354" s="220"/>
      <c r="J354" s="221">
        <f>ROUND(I354*H354,2)</f>
        <v>0</v>
      </c>
      <c r="K354" s="217" t="s">
        <v>135</v>
      </c>
      <c r="L354" s="41"/>
      <c r="M354" s="222" t="s">
        <v>1</v>
      </c>
      <c r="N354" s="223" t="s">
        <v>42</v>
      </c>
      <c r="O354" s="88"/>
      <c r="P354" s="224">
        <f>O354*H354</f>
        <v>0</v>
      </c>
      <c r="Q354" s="224">
        <v>0.00093999999999999997</v>
      </c>
      <c r="R354" s="224">
        <f>Q354*H354</f>
        <v>0.0018799999999999999</v>
      </c>
      <c r="S354" s="224">
        <v>0</v>
      </c>
      <c r="T354" s="22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162</v>
      </c>
      <c r="AT354" s="226" t="s">
        <v>131</v>
      </c>
      <c r="AU354" s="226" t="s">
        <v>87</v>
      </c>
      <c r="AY354" s="14" t="s">
        <v>128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4" t="s">
        <v>85</v>
      </c>
      <c r="BK354" s="227">
        <f>ROUND(I354*H354,2)</f>
        <v>0</v>
      </c>
      <c r="BL354" s="14" t="s">
        <v>162</v>
      </c>
      <c r="BM354" s="226" t="s">
        <v>743</v>
      </c>
    </row>
    <row r="355" s="2" customFormat="1">
      <c r="A355" s="35"/>
      <c r="B355" s="36"/>
      <c r="C355" s="37"/>
      <c r="D355" s="228" t="s">
        <v>137</v>
      </c>
      <c r="E355" s="37"/>
      <c r="F355" s="229" t="s">
        <v>744</v>
      </c>
      <c r="G355" s="37"/>
      <c r="H355" s="37"/>
      <c r="I355" s="230"/>
      <c r="J355" s="37"/>
      <c r="K355" s="37"/>
      <c r="L355" s="41"/>
      <c r="M355" s="231"/>
      <c r="N355" s="232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137</v>
      </c>
      <c r="AU355" s="14" t="s">
        <v>87</v>
      </c>
    </row>
    <row r="356" s="2" customFormat="1" ht="24.15" customHeight="1">
      <c r="A356" s="35"/>
      <c r="B356" s="36"/>
      <c r="C356" s="215" t="s">
        <v>745</v>
      </c>
      <c r="D356" s="215" t="s">
        <v>131</v>
      </c>
      <c r="E356" s="216" t="s">
        <v>746</v>
      </c>
      <c r="F356" s="217" t="s">
        <v>747</v>
      </c>
      <c r="G356" s="218" t="s">
        <v>134</v>
      </c>
      <c r="H356" s="219">
        <v>15</v>
      </c>
      <c r="I356" s="220"/>
      <c r="J356" s="221">
        <f>ROUND(I356*H356,2)</f>
        <v>0</v>
      </c>
      <c r="K356" s="217" t="s">
        <v>135</v>
      </c>
      <c r="L356" s="41"/>
      <c r="M356" s="222" t="s">
        <v>1</v>
      </c>
      <c r="N356" s="223" t="s">
        <v>42</v>
      </c>
      <c r="O356" s="88"/>
      <c r="P356" s="224">
        <f>O356*H356</f>
        <v>0</v>
      </c>
      <c r="Q356" s="224">
        <v>0.00021956999999999999</v>
      </c>
      <c r="R356" s="224">
        <f>Q356*H356</f>
        <v>0.0032935499999999997</v>
      </c>
      <c r="S356" s="224">
        <v>0</v>
      </c>
      <c r="T356" s="22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6" t="s">
        <v>162</v>
      </c>
      <c r="AT356" s="226" t="s">
        <v>131</v>
      </c>
      <c r="AU356" s="226" t="s">
        <v>87</v>
      </c>
      <c r="AY356" s="14" t="s">
        <v>128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4" t="s">
        <v>85</v>
      </c>
      <c r="BK356" s="227">
        <f>ROUND(I356*H356,2)</f>
        <v>0</v>
      </c>
      <c r="BL356" s="14" t="s">
        <v>162</v>
      </c>
      <c r="BM356" s="226" t="s">
        <v>748</v>
      </c>
    </row>
    <row r="357" s="2" customFormat="1">
      <c r="A357" s="35"/>
      <c r="B357" s="36"/>
      <c r="C357" s="37"/>
      <c r="D357" s="228" t="s">
        <v>137</v>
      </c>
      <c r="E357" s="37"/>
      <c r="F357" s="229" t="s">
        <v>749</v>
      </c>
      <c r="G357" s="37"/>
      <c r="H357" s="37"/>
      <c r="I357" s="230"/>
      <c r="J357" s="37"/>
      <c r="K357" s="37"/>
      <c r="L357" s="41"/>
      <c r="M357" s="231"/>
      <c r="N357" s="232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137</v>
      </c>
      <c r="AU357" s="14" t="s">
        <v>87</v>
      </c>
    </row>
    <row r="358" s="2" customFormat="1" ht="24.15" customHeight="1">
      <c r="A358" s="35"/>
      <c r="B358" s="36"/>
      <c r="C358" s="215" t="s">
        <v>750</v>
      </c>
      <c r="D358" s="215" t="s">
        <v>131</v>
      </c>
      <c r="E358" s="216" t="s">
        <v>751</v>
      </c>
      <c r="F358" s="217" t="s">
        <v>752</v>
      </c>
      <c r="G358" s="218" t="s">
        <v>134</v>
      </c>
      <c r="H358" s="219">
        <v>2</v>
      </c>
      <c r="I358" s="220"/>
      <c r="J358" s="221">
        <f>ROUND(I358*H358,2)</f>
        <v>0</v>
      </c>
      <c r="K358" s="217" t="s">
        <v>135</v>
      </c>
      <c r="L358" s="41"/>
      <c r="M358" s="222" t="s">
        <v>1</v>
      </c>
      <c r="N358" s="223" t="s">
        <v>42</v>
      </c>
      <c r="O358" s="88"/>
      <c r="P358" s="224">
        <f>O358*H358</f>
        <v>0</v>
      </c>
      <c r="Q358" s="224">
        <v>0.00027</v>
      </c>
      <c r="R358" s="224">
        <f>Q358*H358</f>
        <v>0.00054000000000000001</v>
      </c>
      <c r="S358" s="224">
        <v>0</v>
      </c>
      <c r="T358" s="22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6" t="s">
        <v>162</v>
      </c>
      <c r="AT358" s="226" t="s">
        <v>131</v>
      </c>
      <c r="AU358" s="226" t="s">
        <v>87</v>
      </c>
      <c r="AY358" s="14" t="s">
        <v>128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4" t="s">
        <v>85</v>
      </c>
      <c r="BK358" s="227">
        <f>ROUND(I358*H358,2)</f>
        <v>0</v>
      </c>
      <c r="BL358" s="14" t="s">
        <v>162</v>
      </c>
      <c r="BM358" s="226" t="s">
        <v>753</v>
      </c>
    </row>
    <row r="359" s="2" customFormat="1">
      <c r="A359" s="35"/>
      <c r="B359" s="36"/>
      <c r="C359" s="37"/>
      <c r="D359" s="228" t="s">
        <v>137</v>
      </c>
      <c r="E359" s="37"/>
      <c r="F359" s="229" t="s">
        <v>754</v>
      </c>
      <c r="G359" s="37"/>
      <c r="H359" s="37"/>
      <c r="I359" s="230"/>
      <c r="J359" s="37"/>
      <c r="K359" s="37"/>
      <c r="L359" s="41"/>
      <c r="M359" s="231"/>
      <c r="N359" s="232"/>
      <c r="O359" s="88"/>
      <c r="P359" s="88"/>
      <c r="Q359" s="88"/>
      <c r="R359" s="88"/>
      <c r="S359" s="88"/>
      <c r="T359" s="89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137</v>
      </c>
      <c r="AU359" s="14" t="s">
        <v>87</v>
      </c>
    </row>
    <row r="360" s="2" customFormat="1" ht="24.15" customHeight="1">
      <c r="A360" s="35"/>
      <c r="B360" s="36"/>
      <c r="C360" s="215" t="s">
        <v>755</v>
      </c>
      <c r="D360" s="215" t="s">
        <v>131</v>
      </c>
      <c r="E360" s="216" t="s">
        <v>756</v>
      </c>
      <c r="F360" s="217" t="s">
        <v>757</v>
      </c>
      <c r="G360" s="218" t="s">
        <v>134</v>
      </c>
      <c r="H360" s="219">
        <v>1</v>
      </c>
      <c r="I360" s="220"/>
      <c r="J360" s="221">
        <f>ROUND(I360*H360,2)</f>
        <v>0</v>
      </c>
      <c r="K360" s="217" t="s">
        <v>135</v>
      </c>
      <c r="L360" s="41"/>
      <c r="M360" s="222" t="s">
        <v>1</v>
      </c>
      <c r="N360" s="223" t="s">
        <v>42</v>
      </c>
      <c r="O360" s="88"/>
      <c r="P360" s="224">
        <f>O360*H360</f>
        <v>0</v>
      </c>
      <c r="Q360" s="224">
        <v>0.00124</v>
      </c>
      <c r="R360" s="224">
        <f>Q360*H360</f>
        <v>0.00124</v>
      </c>
      <c r="S360" s="224">
        <v>0</v>
      </c>
      <c r="T360" s="22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6" t="s">
        <v>162</v>
      </c>
      <c r="AT360" s="226" t="s">
        <v>131</v>
      </c>
      <c r="AU360" s="226" t="s">
        <v>87</v>
      </c>
      <c r="AY360" s="14" t="s">
        <v>128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4" t="s">
        <v>85</v>
      </c>
      <c r="BK360" s="227">
        <f>ROUND(I360*H360,2)</f>
        <v>0</v>
      </c>
      <c r="BL360" s="14" t="s">
        <v>162</v>
      </c>
      <c r="BM360" s="226" t="s">
        <v>758</v>
      </c>
    </row>
    <row r="361" s="2" customFormat="1">
      <c r="A361" s="35"/>
      <c r="B361" s="36"/>
      <c r="C361" s="37"/>
      <c r="D361" s="228" t="s">
        <v>137</v>
      </c>
      <c r="E361" s="37"/>
      <c r="F361" s="229" t="s">
        <v>759</v>
      </c>
      <c r="G361" s="37"/>
      <c r="H361" s="37"/>
      <c r="I361" s="230"/>
      <c r="J361" s="37"/>
      <c r="K361" s="37"/>
      <c r="L361" s="41"/>
      <c r="M361" s="231"/>
      <c r="N361" s="232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137</v>
      </c>
      <c r="AU361" s="14" t="s">
        <v>87</v>
      </c>
    </row>
    <row r="362" s="2" customFormat="1" ht="24.15" customHeight="1">
      <c r="A362" s="35"/>
      <c r="B362" s="36"/>
      <c r="C362" s="215" t="s">
        <v>760</v>
      </c>
      <c r="D362" s="215" t="s">
        <v>131</v>
      </c>
      <c r="E362" s="216" t="s">
        <v>761</v>
      </c>
      <c r="F362" s="217" t="s">
        <v>762</v>
      </c>
      <c r="G362" s="218" t="s">
        <v>134</v>
      </c>
      <c r="H362" s="219">
        <v>1</v>
      </c>
      <c r="I362" s="220"/>
      <c r="J362" s="221">
        <f>ROUND(I362*H362,2)</f>
        <v>0</v>
      </c>
      <c r="K362" s="217" t="s">
        <v>135</v>
      </c>
      <c r="L362" s="41"/>
      <c r="M362" s="222" t="s">
        <v>1</v>
      </c>
      <c r="N362" s="223" t="s">
        <v>42</v>
      </c>
      <c r="O362" s="88"/>
      <c r="P362" s="224">
        <f>O362*H362</f>
        <v>0</v>
      </c>
      <c r="Q362" s="224">
        <v>0.00114</v>
      </c>
      <c r="R362" s="224">
        <f>Q362*H362</f>
        <v>0.00114</v>
      </c>
      <c r="S362" s="224">
        <v>0</v>
      </c>
      <c r="T362" s="22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6" t="s">
        <v>162</v>
      </c>
      <c r="AT362" s="226" t="s">
        <v>131</v>
      </c>
      <c r="AU362" s="226" t="s">
        <v>87</v>
      </c>
      <c r="AY362" s="14" t="s">
        <v>128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4" t="s">
        <v>85</v>
      </c>
      <c r="BK362" s="227">
        <f>ROUND(I362*H362,2)</f>
        <v>0</v>
      </c>
      <c r="BL362" s="14" t="s">
        <v>162</v>
      </c>
      <c r="BM362" s="226" t="s">
        <v>763</v>
      </c>
    </row>
    <row r="363" s="2" customFormat="1">
      <c r="A363" s="35"/>
      <c r="B363" s="36"/>
      <c r="C363" s="37"/>
      <c r="D363" s="228" t="s">
        <v>137</v>
      </c>
      <c r="E363" s="37"/>
      <c r="F363" s="229" t="s">
        <v>764</v>
      </c>
      <c r="G363" s="37"/>
      <c r="H363" s="37"/>
      <c r="I363" s="230"/>
      <c r="J363" s="37"/>
      <c r="K363" s="37"/>
      <c r="L363" s="41"/>
      <c r="M363" s="231"/>
      <c r="N363" s="232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137</v>
      </c>
      <c r="AU363" s="14" t="s">
        <v>87</v>
      </c>
    </row>
    <row r="364" s="2" customFormat="1" ht="24.15" customHeight="1">
      <c r="A364" s="35"/>
      <c r="B364" s="36"/>
      <c r="C364" s="215" t="s">
        <v>765</v>
      </c>
      <c r="D364" s="215" t="s">
        <v>131</v>
      </c>
      <c r="E364" s="216" t="s">
        <v>766</v>
      </c>
      <c r="F364" s="217" t="s">
        <v>767</v>
      </c>
      <c r="G364" s="218" t="s">
        <v>134</v>
      </c>
      <c r="H364" s="219">
        <v>1</v>
      </c>
      <c r="I364" s="220"/>
      <c r="J364" s="221">
        <f>ROUND(I364*H364,2)</f>
        <v>0</v>
      </c>
      <c r="K364" s="217" t="s">
        <v>135</v>
      </c>
      <c r="L364" s="41"/>
      <c r="M364" s="222" t="s">
        <v>1</v>
      </c>
      <c r="N364" s="223" t="s">
        <v>42</v>
      </c>
      <c r="O364" s="88"/>
      <c r="P364" s="224">
        <f>O364*H364</f>
        <v>0</v>
      </c>
      <c r="Q364" s="224">
        <v>0.00173</v>
      </c>
      <c r="R364" s="224">
        <f>Q364*H364</f>
        <v>0.00173</v>
      </c>
      <c r="S364" s="224">
        <v>0</v>
      </c>
      <c r="T364" s="22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6" t="s">
        <v>162</v>
      </c>
      <c r="AT364" s="226" t="s">
        <v>131</v>
      </c>
      <c r="AU364" s="226" t="s">
        <v>87</v>
      </c>
      <c r="AY364" s="14" t="s">
        <v>128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4" t="s">
        <v>85</v>
      </c>
      <c r="BK364" s="227">
        <f>ROUND(I364*H364,2)</f>
        <v>0</v>
      </c>
      <c r="BL364" s="14" t="s">
        <v>162</v>
      </c>
      <c r="BM364" s="226" t="s">
        <v>768</v>
      </c>
    </row>
    <row r="365" s="2" customFormat="1">
      <c r="A365" s="35"/>
      <c r="B365" s="36"/>
      <c r="C365" s="37"/>
      <c r="D365" s="228" t="s">
        <v>137</v>
      </c>
      <c r="E365" s="37"/>
      <c r="F365" s="229" t="s">
        <v>769</v>
      </c>
      <c r="G365" s="37"/>
      <c r="H365" s="37"/>
      <c r="I365" s="230"/>
      <c r="J365" s="37"/>
      <c r="K365" s="37"/>
      <c r="L365" s="41"/>
      <c r="M365" s="231"/>
      <c r="N365" s="232"/>
      <c r="O365" s="88"/>
      <c r="P365" s="88"/>
      <c r="Q365" s="88"/>
      <c r="R365" s="88"/>
      <c r="S365" s="88"/>
      <c r="T365" s="89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137</v>
      </c>
      <c r="AU365" s="14" t="s">
        <v>87</v>
      </c>
    </row>
    <row r="366" s="2" customFormat="1" ht="24.15" customHeight="1">
      <c r="A366" s="35"/>
      <c r="B366" s="36"/>
      <c r="C366" s="215" t="s">
        <v>770</v>
      </c>
      <c r="D366" s="215" t="s">
        <v>131</v>
      </c>
      <c r="E366" s="216" t="s">
        <v>771</v>
      </c>
      <c r="F366" s="217" t="s">
        <v>772</v>
      </c>
      <c r="G366" s="218" t="s">
        <v>411</v>
      </c>
      <c r="H366" s="219">
        <v>1</v>
      </c>
      <c r="I366" s="220"/>
      <c r="J366" s="221">
        <f>ROUND(I366*H366,2)</f>
        <v>0</v>
      </c>
      <c r="K366" s="217" t="s">
        <v>135</v>
      </c>
      <c r="L366" s="41"/>
      <c r="M366" s="222" t="s">
        <v>1</v>
      </c>
      <c r="N366" s="223" t="s">
        <v>42</v>
      </c>
      <c r="O366" s="88"/>
      <c r="P366" s="224">
        <f>O366*H366</f>
        <v>0</v>
      </c>
      <c r="Q366" s="224">
        <v>0.025250000000000002</v>
      </c>
      <c r="R366" s="224">
        <f>Q366*H366</f>
        <v>0.025250000000000002</v>
      </c>
      <c r="S366" s="224">
        <v>0</v>
      </c>
      <c r="T366" s="22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6" t="s">
        <v>162</v>
      </c>
      <c r="AT366" s="226" t="s">
        <v>131</v>
      </c>
      <c r="AU366" s="226" t="s">
        <v>87</v>
      </c>
      <c r="AY366" s="14" t="s">
        <v>128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4" t="s">
        <v>85</v>
      </c>
      <c r="BK366" s="227">
        <f>ROUND(I366*H366,2)</f>
        <v>0</v>
      </c>
      <c r="BL366" s="14" t="s">
        <v>162</v>
      </c>
      <c r="BM366" s="226" t="s">
        <v>773</v>
      </c>
    </row>
    <row r="367" s="2" customFormat="1">
      <c r="A367" s="35"/>
      <c r="B367" s="36"/>
      <c r="C367" s="37"/>
      <c r="D367" s="228" t="s">
        <v>137</v>
      </c>
      <c r="E367" s="37"/>
      <c r="F367" s="229" t="s">
        <v>774</v>
      </c>
      <c r="G367" s="37"/>
      <c r="H367" s="37"/>
      <c r="I367" s="230"/>
      <c r="J367" s="37"/>
      <c r="K367" s="37"/>
      <c r="L367" s="41"/>
      <c r="M367" s="231"/>
      <c r="N367" s="232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137</v>
      </c>
      <c r="AU367" s="14" t="s">
        <v>87</v>
      </c>
    </row>
    <row r="368" s="2" customFormat="1" ht="24.15" customHeight="1">
      <c r="A368" s="35"/>
      <c r="B368" s="36"/>
      <c r="C368" s="215" t="s">
        <v>775</v>
      </c>
      <c r="D368" s="215" t="s">
        <v>131</v>
      </c>
      <c r="E368" s="216" t="s">
        <v>776</v>
      </c>
      <c r="F368" s="217" t="s">
        <v>777</v>
      </c>
      <c r="G368" s="218" t="s">
        <v>411</v>
      </c>
      <c r="H368" s="219">
        <v>1</v>
      </c>
      <c r="I368" s="220"/>
      <c r="J368" s="221">
        <f>ROUND(I368*H368,2)</f>
        <v>0</v>
      </c>
      <c r="K368" s="217" t="s">
        <v>135</v>
      </c>
      <c r="L368" s="41"/>
      <c r="M368" s="222" t="s">
        <v>1</v>
      </c>
      <c r="N368" s="223" t="s">
        <v>42</v>
      </c>
      <c r="O368" s="88"/>
      <c r="P368" s="224">
        <f>O368*H368</f>
        <v>0</v>
      </c>
      <c r="Q368" s="224">
        <v>0.029739999999999999</v>
      </c>
      <c r="R368" s="224">
        <f>Q368*H368</f>
        <v>0.029739999999999999</v>
      </c>
      <c r="S368" s="224">
        <v>0</v>
      </c>
      <c r="T368" s="22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6" t="s">
        <v>162</v>
      </c>
      <c r="AT368" s="226" t="s">
        <v>131</v>
      </c>
      <c r="AU368" s="226" t="s">
        <v>87</v>
      </c>
      <c r="AY368" s="14" t="s">
        <v>128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4" t="s">
        <v>85</v>
      </c>
      <c r="BK368" s="227">
        <f>ROUND(I368*H368,2)</f>
        <v>0</v>
      </c>
      <c r="BL368" s="14" t="s">
        <v>162</v>
      </c>
      <c r="BM368" s="226" t="s">
        <v>778</v>
      </c>
    </row>
    <row r="369" s="2" customFormat="1">
      <c r="A369" s="35"/>
      <c r="B369" s="36"/>
      <c r="C369" s="37"/>
      <c r="D369" s="228" t="s">
        <v>137</v>
      </c>
      <c r="E369" s="37"/>
      <c r="F369" s="229" t="s">
        <v>779</v>
      </c>
      <c r="G369" s="37"/>
      <c r="H369" s="37"/>
      <c r="I369" s="230"/>
      <c r="J369" s="37"/>
      <c r="K369" s="37"/>
      <c r="L369" s="41"/>
      <c r="M369" s="231"/>
      <c r="N369" s="232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137</v>
      </c>
      <c r="AU369" s="14" t="s">
        <v>87</v>
      </c>
    </row>
    <row r="370" s="2" customFormat="1" ht="21.75" customHeight="1">
      <c r="A370" s="35"/>
      <c r="B370" s="36"/>
      <c r="C370" s="215" t="s">
        <v>780</v>
      </c>
      <c r="D370" s="215" t="s">
        <v>131</v>
      </c>
      <c r="E370" s="216" t="s">
        <v>781</v>
      </c>
      <c r="F370" s="217" t="s">
        <v>782</v>
      </c>
      <c r="G370" s="218" t="s">
        <v>134</v>
      </c>
      <c r="H370" s="219">
        <v>2</v>
      </c>
      <c r="I370" s="220"/>
      <c r="J370" s="221">
        <f>ROUND(I370*H370,2)</f>
        <v>0</v>
      </c>
      <c r="K370" s="217" t="s">
        <v>135</v>
      </c>
      <c r="L370" s="41"/>
      <c r="M370" s="222" t="s">
        <v>1</v>
      </c>
      <c r="N370" s="223" t="s">
        <v>42</v>
      </c>
      <c r="O370" s="88"/>
      <c r="P370" s="224">
        <f>O370*H370</f>
        <v>0</v>
      </c>
      <c r="Q370" s="224">
        <v>0.00033956999999999998</v>
      </c>
      <c r="R370" s="224">
        <f>Q370*H370</f>
        <v>0.00067913999999999995</v>
      </c>
      <c r="S370" s="224">
        <v>0</v>
      </c>
      <c r="T370" s="22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6" t="s">
        <v>162</v>
      </c>
      <c r="AT370" s="226" t="s">
        <v>131</v>
      </c>
      <c r="AU370" s="226" t="s">
        <v>87</v>
      </c>
      <c r="AY370" s="14" t="s">
        <v>128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4" t="s">
        <v>85</v>
      </c>
      <c r="BK370" s="227">
        <f>ROUND(I370*H370,2)</f>
        <v>0</v>
      </c>
      <c r="BL370" s="14" t="s">
        <v>162</v>
      </c>
      <c r="BM370" s="226" t="s">
        <v>783</v>
      </c>
    </row>
    <row r="371" s="2" customFormat="1">
      <c r="A371" s="35"/>
      <c r="B371" s="36"/>
      <c r="C371" s="37"/>
      <c r="D371" s="228" t="s">
        <v>137</v>
      </c>
      <c r="E371" s="37"/>
      <c r="F371" s="229" t="s">
        <v>784</v>
      </c>
      <c r="G371" s="37"/>
      <c r="H371" s="37"/>
      <c r="I371" s="230"/>
      <c r="J371" s="37"/>
      <c r="K371" s="37"/>
      <c r="L371" s="41"/>
      <c r="M371" s="231"/>
      <c r="N371" s="232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137</v>
      </c>
      <c r="AU371" s="14" t="s">
        <v>87</v>
      </c>
    </row>
    <row r="372" s="2" customFormat="1" ht="21.75" customHeight="1">
      <c r="A372" s="35"/>
      <c r="B372" s="36"/>
      <c r="C372" s="215" t="s">
        <v>785</v>
      </c>
      <c r="D372" s="215" t="s">
        <v>131</v>
      </c>
      <c r="E372" s="216" t="s">
        <v>786</v>
      </c>
      <c r="F372" s="217" t="s">
        <v>787</v>
      </c>
      <c r="G372" s="218" t="s">
        <v>134</v>
      </c>
      <c r="H372" s="219">
        <v>2</v>
      </c>
      <c r="I372" s="220"/>
      <c r="J372" s="221">
        <f>ROUND(I372*H372,2)</f>
        <v>0</v>
      </c>
      <c r="K372" s="217" t="s">
        <v>135</v>
      </c>
      <c r="L372" s="41"/>
      <c r="M372" s="222" t="s">
        <v>1</v>
      </c>
      <c r="N372" s="223" t="s">
        <v>42</v>
      </c>
      <c r="O372" s="88"/>
      <c r="P372" s="224">
        <f>O372*H372</f>
        <v>0</v>
      </c>
      <c r="Q372" s="224">
        <v>0.00049956999999999996</v>
      </c>
      <c r="R372" s="224">
        <f>Q372*H372</f>
        <v>0.00099913999999999992</v>
      </c>
      <c r="S372" s="224">
        <v>0</v>
      </c>
      <c r="T372" s="22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6" t="s">
        <v>162</v>
      </c>
      <c r="AT372" s="226" t="s">
        <v>131</v>
      </c>
      <c r="AU372" s="226" t="s">
        <v>87</v>
      </c>
      <c r="AY372" s="14" t="s">
        <v>128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4" t="s">
        <v>85</v>
      </c>
      <c r="BK372" s="227">
        <f>ROUND(I372*H372,2)</f>
        <v>0</v>
      </c>
      <c r="BL372" s="14" t="s">
        <v>162</v>
      </c>
      <c r="BM372" s="226" t="s">
        <v>788</v>
      </c>
    </row>
    <row r="373" s="2" customFormat="1">
      <c r="A373" s="35"/>
      <c r="B373" s="36"/>
      <c r="C373" s="37"/>
      <c r="D373" s="228" t="s">
        <v>137</v>
      </c>
      <c r="E373" s="37"/>
      <c r="F373" s="229" t="s">
        <v>789</v>
      </c>
      <c r="G373" s="37"/>
      <c r="H373" s="37"/>
      <c r="I373" s="230"/>
      <c r="J373" s="37"/>
      <c r="K373" s="37"/>
      <c r="L373" s="41"/>
      <c r="M373" s="231"/>
      <c r="N373" s="232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137</v>
      </c>
      <c r="AU373" s="14" t="s">
        <v>87</v>
      </c>
    </row>
    <row r="374" s="2" customFormat="1" ht="24.15" customHeight="1">
      <c r="A374" s="35"/>
      <c r="B374" s="36"/>
      <c r="C374" s="215" t="s">
        <v>790</v>
      </c>
      <c r="D374" s="215" t="s">
        <v>131</v>
      </c>
      <c r="E374" s="216" t="s">
        <v>791</v>
      </c>
      <c r="F374" s="217" t="s">
        <v>792</v>
      </c>
      <c r="G374" s="218" t="s">
        <v>134</v>
      </c>
      <c r="H374" s="219">
        <v>3</v>
      </c>
      <c r="I374" s="220"/>
      <c r="J374" s="221">
        <f>ROUND(I374*H374,2)</f>
        <v>0</v>
      </c>
      <c r="K374" s="217" t="s">
        <v>135</v>
      </c>
      <c r="L374" s="41"/>
      <c r="M374" s="222" t="s">
        <v>1</v>
      </c>
      <c r="N374" s="223" t="s">
        <v>42</v>
      </c>
      <c r="O374" s="88"/>
      <c r="P374" s="224">
        <f>O374*H374</f>
        <v>0</v>
      </c>
      <c r="Q374" s="224">
        <v>0.00069999999999999999</v>
      </c>
      <c r="R374" s="224">
        <f>Q374*H374</f>
        <v>0.0020999999999999999</v>
      </c>
      <c r="S374" s="224">
        <v>0</v>
      </c>
      <c r="T374" s="22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6" t="s">
        <v>162</v>
      </c>
      <c r="AT374" s="226" t="s">
        <v>131</v>
      </c>
      <c r="AU374" s="226" t="s">
        <v>87</v>
      </c>
      <c r="AY374" s="14" t="s">
        <v>128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4" t="s">
        <v>85</v>
      </c>
      <c r="BK374" s="227">
        <f>ROUND(I374*H374,2)</f>
        <v>0</v>
      </c>
      <c r="BL374" s="14" t="s">
        <v>162</v>
      </c>
      <c r="BM374" s="226" t="s">
        <v>793</v>
      </c>
    </row>
    <row r="375" s="2" customFormat="1">
      <c r="A375" s="35"/>
      <c r="B375" s="36"/>
      <c r="C375" s="37"/>
      <c r="D375" s="228" t="s">
        <v>137</v>
      </c>
      <c r="E375" s="37"/>
      <c r="F375" s="229" t="s">
        <v>794</v>
      </c>
      <c r="G375" s="37"/>
      <c r="H375" s="37"/>
      <c r="I375" s="230"/>
      <c r="J375" s="37"/>
      <c r="K375" s="37"/>
      <c r="L375" s="41"/>
      <c r="M375" s="231"/>
      <c r="N375" s="232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137</v>
      </c>
      <c r="AU375" s="14" t="s">
        <v>87</v>
      </c>
    </row>
    <row r="376" s="2" customFormat="1" ht="24.15" customHeight="1">
      <c r="A376" s="35"/>
      <c r="B376" s="36"/>
      <c r="C376" s="215" t="s">
        <v>795</v>
      </c>
      <c r="D376" s="215" t="s">
        <v>131</v>
      </c>
      <c r="E376" s="216" t="s">
        <v>796</v>
      </c>
      <c r="F376" s="217" t="s">
        <v>797</v>
      </c>
      <c r="G376" s="218" t="s">
        <v>134</v>
      </c>
      <c r="H376" s="219">
        <v>3</v>
      </c>
      <c r="I376" s="220"/>
      <c r="J376" s="221">
        <f>ROUND(I376*H376,2)</f>
        <v>0</v>
      </c>
      <c r="K376" s="217" t="s">
        <v>135</v>
      </c>
      <c r="L376" s="41"/>
      <c r="M376" s="222" t="s">
        <v>1</v>
      </c>
      <c r="N376" s="223" t="s">
        <v>42</v>
      </c>
      <c r="O376" s="88"/>
      <c r="P376" s="224">
        <f>O376*H376</f>
        <v>0</v>
      </c>
      <c r="Q376" s="224">
        <v>0.00107</v>
      </c>
      <c r="R376" s="224">
        <f>Q376*H376</f>
        <v>0.0032100000000000002</v>
      </c>
      <c r="S376" s="224">
        <v>0</v>
      </c>
      <c r="T376" s="22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6" t="s">
        <v>162</v>
      </c>
      <c r="AT376" s="226" t="s">
        <v>131</v>
      </c>
      <c r="AU376" s="226" t="s">
        <v>87</v>
      </c>
      <c r="AY376" s="14" t="s">
        <v>128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4" t="s">
        <v>85</v>
      </c>
      <c r="BK376" s="227">
        <f>ROUND(I376*H376,2)</f>
        <v>0</v>
      </c>
      <c r="BL376" s="14" t="s">
        <v>162</v>
      </c>
      <c r="BM376" s="226" t="s">
        <v>798</v>
      </c>
    </row>
    <row r="377" s="2" customFormat="1">
      <c r="A377" s="35"/>
      <c r="B377" s="36"/>
      <c r="C377" s="37"/>
      <c r="D377" s="228" t="s">
        <v>137</v>
      </c>
      <c r="E377" s="37"/>
      <c r="F377" s="229" t="s">
        <v>799</v>
      </c>
      <c r="G377" s="37"/>
      <c r="H377" s="37"/>
      <c r="I377" s="230"/>
      <c r="J377" s="37"/>
      <c r="K377" s="37"/>
      <c r="L377" s="41"/>
      <c r="M377" s="231"/>
      <c r="N377" s="232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137</v>
      </c>
      <c r="AU377" s="14" t="s">
        <v>87</v>
      </c>
    </row>
    <row r="378" s="2" customFormat="1" ht="21.75" customHeight="1">
      <c r="A378" s="35"/>
      <c r="B378" s="36"/>
      <c r="C378" s="215" t="s">
        <v>800</v>
      </c>
      <c r="D378" s="215" t="s">
        <v>131</v>
      </c>
      <c r="E378" s="216" t="s">
        <v>801</v>
      </c>
      <c r="F378" s="217" t="s">
        <v>802</v>
      </c>
      <c r="G378" s="218" t="s">
        <v>134</v>
      </c>
      <c r="H378" s="219">
        <v>6</v>
      </c>
      <c r="I378" s="220"/>
      <c r="J378" s="221">
        <f>ROUND(I378*H378,2)</f>
        <v>0</v>
      </c>
      <c r="K378" s="217" t="s">
        <v>135</v>
      </c>
      <c r="L378" s="41"/>
      <c r="M378" s="222" t="s">
        <v>1</v>
      </c>
      <c r="N378" s="223" t="s">
        <v>42</v>
      </c>
      <c r="O378" s="88"/>
      <c r="P378" s="224">
        <f>O378*H378</f>
        <v>0</v>
      </c>
      <c r="Q378" s="224">
        <v>0.0016800000000000001</v>
      </c>
      <c r="R378" s="224">
        <f>Q378*H378</f>
        <v>0.01008</v>
      </c>
      <c r="S378" s="224">
        <v>0</v>
      </c>
      <c r="T378" s="22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6" t="s">
        <v>162</v>
      </c>
      <c r="AT378" s="226" t="s">
        <v>131</v>
      </c>
      <c r="AU378" s="226" t="s">
        <v>87</v>
      </c>
      <c r="AY378" s="14" t="s">
        <v>128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4" t="s">
        <v>85</v>
      </c>
      <c r="BK378" s="227">
        <f>ROUND(I378*H378,2)</f>
        <v>0</v>
      </c>
      <c r="BL378" s="14" t="s">
        <v>162</v>
      </c>
      <c r="BM378" s="226" t="s">
        <v>803</v>
      </c>
    </row>
    <row r="379" s="2" customFormat="1">
      <c r="A379" s="35"/>
      <c r="B379" s="36"/>
      <c r="C379" s="37"/>
      <c r="D379" s="228" t="s">
        <v>137</v>
      </c>
      <c r="E379" s="37"/>
      <c r="F379" s="229" t="s">
        <v>804</v>
      </c>
      <c r="G379" s="37"/>
      <c r="H379" s="37"/>
      <c r="I379" s="230"/>
      <c r="J379" s="37"/>
      <c r="K379" s="37"/>
      <c r="L379" s="41"/>
      <c r="M379" s="231"/>
      <c r="N379" s="232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137</v>
      </c>
      <c r="AU379" s="14" t="s">
        <v>87</v>
      </c>
    </row>
    <row r="380" s="2" customFormat="1" ht="24.15" customHeight="1">
      <c r="A380" s="35"/>
      <c r="B380" s="36"/>
      <c r="C380" s="215" t="s">
        <v>805</v>
      </c>
      <c r="D380" s="215" t="s">
        <v>131</v>
      </c>
      <c r="E380" s="216" t="s">
        <v>806</v>
      </c>
      <c r="F380" s="217" t="s">
        <v>807</v>
      </c>
      <c r="G380" s="218" t="s">
        <v>266</v>
      </c>
      <c r="H380" s="248"/>
      <c r="I380" s="220"/>
      <c r="J380" s="221">
        <f>ROUND(I380*H380,2)</f>
        <v>0</v>
      </c>
      <c r="K380" s="217" t="s">
        <v>135</v>
      </c>
      <c r="L380" s="41"/>
      <c r="M380" s="222" t="s">
        <v>1</v>
      </c>
      <c r="N380" s="223" t="s">
        <v>42</v>
      </c>
      <c r="O380" s="88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6" t="s">
        <v>162</v>
      </c>
      <c r="AT380" s="226" t="s">
        <v>131</v>
      </c>
      <c r="AU380" s="226" t="s">
        <v>87</v>
      </c>
      <c r="AY380" s="14" t="s">
        <v>128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4" t="s">
        <v>85</v>
      </c>
      <c r="BK380" s="227">
        <f>ROUND(I380*H380,2)</f>
        <v>0</v>
      </c>
      <c r="BL380" s="14" t="s">
        <v>162</v>
      </c>
      <c r="BM380" s="226" t="s">
        <v>808</v>
      </c>
    </row>
    <row r="381" s="2" customFormat="1">
      <c r="A381" s="35"/>
      <c r="B381" s="36"/>
      <c r="C381" s="37"/>
      <c r="D381" s="228" t="s">
        <v>137</v>
      </c>
      <c r="E381" s="37"/>
      <c r="F381" s="229" t="s">
        <v>809</v>
      </c>
      <c r="G381" s="37"/>
      <c r="H381" s="37"/>
      <c r="I381" s="230"/>
      <c r="J381" s="37"/>
      <c r="K381" s="37"/>
      <c r="L381" s="41"/>
      <c r="M381" s="231"/>
      <c r="N381" s="232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137</v>
      </c>
      <c r="AU381" s="14" t="s">
        <v>87</v>
      </c>
    </row>
    <row r="382" s="2" customFormat="1" ht="24.15" customHeight="1">
      <c r="A382" s="35"/>
      <c r="B382" s="36"/>
      <c r="C382" s="215" t="s">
        <v>810</v>
      </c>
      <c r="D382" s="215" t="s">
        <v>131</v>
      </c>
      <c r="E382" s="216" t="s">
        <v>811</v>
      </c>
      <c r="F382" s="217" t="s">
        <v>812</v>
      </c>
      <c r="G382" s="218" t="s">
        <v>266</v>
      </c>
      <c r="H382" s="248"/>
      <c r="I382" s="220"/>
      <c r="J382" s="221">
        <f>ROUND(I382*H382,2)</f>
        <v>0</v>
      </c>
      <c r="K382" s="217" t="s">
        <v>135</v>
      </c>
      <c r="L382" s="41"/>
      <c r="M382" s="222" t="s">
        <v>1</v>
      </c>
      <c r="N382" s="223" t="s">
        <v>42</v>
      </c>
      <c r="O382" s="88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6" t="s">
        <v>162</v>
      </c>
      <c r="AT382" s="226" t="s">
        <v>131</v>
      </c>
      <c r="AU382" s="226" t="s">
        <v>87</v>
      </c>
      <c r="AY382" s="14" t="s">
        <v>128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4" t="s">
        <v>85</v>
      </c>
      <c r="BK382" s="227">
        <f>ROUND(I382*H382,2)</f>
        <v>0</v>
      </c>
      <c r="BL382" s="14" t="s">
        <v>162</v>
      </c>
      <c r="BM382" s="226" t="s">
        <v>813</v>
      </c>
    </row>
    <row r="383" s="2" customFormat="1">
      <c r="A383" s="35"/>
      <c r="B383" s="36"/>
      <c r="C383" s="37"/>
      <c r="D383" s="228" t="s">
        <v>137</v>
      </c>
      <c r="E383" s="37"/>
      <c r="F383" s="229" t="s">
        <v>814</v>
      </c>
      <c r="G383" s="37"/>
      <c r="H383" s="37"/>
      <c r="I383" s="230"/>
      <c r="J383" s="37"/>
      <c r="K383" s="37"/>
      <c r="L383" s="41"/>
      <c r="M383" s="231"/>
      <c r="N383" s="232"/>
      <c r="O383" s="88"/>
      <c r="P383" s="88"/>
      <c r="Q383" s="88"/>
      <c r="R383" s="88"/>
      <c r="S383" s="88"/>
      <c r="T383" s="89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137</v>
      </c>
      <c r="AU383" s="14" t="s">
        <v>87</v>
      </c>
    </row>
    <row r="384" s="12" customFormat="1" ht="25.92" customHeight="1">
      <c r="A384" s="12"/>
      <c r="B384" s="199"/>
      <c r="C384" s="200"/>
      <c r="D384" s="201" t="s">
        <v>76</v>
      </c>
      <c r="E384" s="202" t="s">
        <v>815</v>
      </c>
      <c r="F384" s="202" t="s">
        <v>816</v>
      </c>
      <c r="G384" s="200"/>
      <c r="H384" s="200"/>
      <c r="I384" s="203"/>
      <c r="J384" s="204">
        <f>BK384</f>
        <v>0</v>
      </c>
      <c r="K384" s="200"/>
      <c r="L384" s="205"/>
      <c r="M384" s="206"/>
      <c r="N384" s="207"/>
      <c r="O384" s="207"/>
      <c r="P384" s="208">
        <f>SUM(P385:P416)</f>
        <v>0</v>
      </c>
      <c r="Q384" s="207"/>
      <c r="R384" s="208">
        <f>SUM(R385:R416)</f>
        <v>0.058455</v>
      </c>
      <c r="S384" s="207"/>
      <c r="T384" s="209">
        <f>SUM(T385:T416)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0" t="s">
        <v>136</v>
      </c>
      <c r="AT384" s="211" t="s">
        <v>76</v>
      </c>
      <c r="AU384" s="211" t="s">
        <v>77</v>
      </c>
      <c r="AY384" s="210" t="s">
        <v>128</v>
      </c>
      <c r="BK384" s="212">
        <f>SUM(BK385:BK416)</f>
        <v>0</v>
      </c>
    </row>
    <row r="385" s="2" customFormat="1" ht="16.5" customHeight="1">
      <c r="A385" s="35"/>
      <c r="B385" s="36"/>
      <c r="C385" s="215" t="s">
        <v>817</v>
      </c>
      <c r="D385" s="215" t="s">
        <v>131</v>
      </c>
      <c r="E385" s="216" t="s">
        <v>818</v>
      </c>
      <c r="F385" s="217" t="s">
        <v>819</v>
      </c>
      <c r="G385" s="218" t="s">
        <v>820</v>
      </c>
      <c r="H385" s="219">
        <v>12</v>
      </c>
      <c r="I385" s="220"/>
      <c r="J385" s="221">
        <f>ROUND(I385*H385,2)</f>
        <v>0</v>
      </c>
      <c r="K385" s="217" t="s">
        <v>1</v>
      </c>
      <c r="L385" s="41"/>
      <c r="M385" s="222" t="s">
        <v>1</v>
      </c>
      <c r="N385" s="223" t="s">
        <v>42</v>
      </c>
      <c r="O385" s="88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6" t="s">
        <v>821</v>
      </c>
      <c r="AT385" s="226" t="s">
        <v>131</v>
      </c>
      <c r="AU385" s="226" t="s">
        <v>85</v>
      </c>
      <c r="AY385" s="14" t="s">
        <v>128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4" t="s">
        <v>85</v>
      </c>
      <c r="BK385" s="227">
        <f>ROUND(I385*H385,2)</f>
        <v>0</v>
      </c>
      <c r="BL385" s="14" t="s">
        <v>821</v>
      </c>
      <c r="BM385" s="226" t="s">
        <v>822</v>
      </c>
    </row>
    <row r="386" s="2" customFormat="1">
      <c r="A386" s="35"/>
      <c r="B386" s="36"/>
      <c r="C386" s="37"/>
      <c r="D386" s="228" t="s">
        <v>137</v>
      </c>
      <c r="E386" s="37"/>
      <c r="F386" s="229" t="s">
        <v>819</v>
      </c>
      <c r="G386" s="37"/>
      <c r="H386" s="37"/>
      <c r="I386" s="230"/>
      <c r="J386" s="37"/>
      <c r="K386" s="37"/>
      <c r="L386" s="41"/>
      <c r="M386" s="231"/>
      <c r="N386" s="232"/>
      <c r="O386" s="88"/>
      <c r="P386" s="88"/>
      <c r="Q386" s="88"/>
      <c r="R386" s="88"/>
      <c r="S386" s="88"/>
      <c r="T386" s="89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4" t="s">
        <v>137</v>
      </c>
      <c r="AU386" s="14" t="s">
        <v>85</v>
      </c>
    </row>
    <row r="387" s="2" customFormat="1" ht="16.5" customHeight="1">
      <c r="A387" s="35"/>
      <c r="B387" s="36"/>
      <c r="C387" s="215" t="s">
        <v>823</v>
      </c>
      <c r="D387" s="215" t="s">
        <v>131</v>
      </c>
      <c r="E387" s="216" t="s">
        <v>824</v>
      </c>
      <c r="F387" s="217" t="s">
        <v>825</v>
      </c>
      <c r="G387" s="218" t="s">
        <v>411</v>
      </c>
      <c r="H387" s="219">
        <v>1</v>
      </c>
      <c r="I387" s="220"/>
      <c r="J387" s="221">
        <f>ROUND(I387*H387,2)</f>
        <v>0</v>
      </c>
      <c r="K387" s="217" t="s">
        <v>1</v>
      </c>
      <c r="L387" s="41"/>
      <c r="M387" s="222" t="s">
        <v>1</v>
      </c>
      <c r="N387" s="223" t="s">
        <v>42</v>
      </c>
      <c r="O387" s="88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6" t="s">
        <v>821</v>
      </c>
      <c r="AT387" s="226" t="s">
        <v>131</v>
      </c>
      <c r="AU387" s="226" t="s">
        <v>85</v>
      </c>
      <c r="AY387" s="14" t="s">
        <v>128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4" t="s">
        <v>85</v>
      </c>
      <c r="BK387" s="227">
        <f>ROUND(I387*H387,2)</f>
        <v>0</v>
      </c>
      <c r="BL387" s="14" t="s">
        <v>821</v>
      </c>
      <c r="BM387" s="226" t="s">
        <v>826</v>
      </c>
    </row>
    <row r="388" s="2" customFormat="1">
      <c r="A388" s="35"/>
      <c r="B388" s="36"/>
      <c r="C388" s="37"/>
      <c r="D388" s="228" t="s">
        <v>137</v>
      </c>
      <c r="E388" s="37"/>
      <c r="F388" s="229" t="s">
        <v>825</v>
      </c>
      <c r="G388" s="37"/>
      <c r="H388" s="37"/>
      <c r="I388" s="230"/>
      <c r="J388" s="37"/>
      <c r="K388" s="37"/>
      <c r="L388" s="41"/>
      <c r="M388" s="231"/>
      <c r="N388" s="232"/>
      <c r="O388" s="88"/>
      <c r="P388" s="88"/>
      <c r="Q388" s="88"/>
      <c r="R388" s="88"/>
      <c r="S388" s="88"/>
      <c r="T388" s="89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137</v>
      </c>
      <c r="AU388" s="14" t="s">
        <v>85</v>
      </c>
    </row>
    <row r="389" s="2" customFormat="1" ht="16.5" customHeight="1">
      <c r="A389" s="35"/>
      <c r="B389" s="36"/>
      <c r="C389" s="215" t="s">
        <v>827</v>
      </c>
      <c r="D389" s="215" t="s">
        <v>131</v>
      </c>
      <c r="E389" s="216" t="s">
        <v>828</v>
      </c>
      <c r="F389" s="217" t="s">
        <v>829</v>
      </c>
      <c r="G389" s="218" t="s">
        <v>830</v>
      </c>
      <c r="H389" s="219">
        <v>8</v>
      </c>
      <c r="I389" s="220"/>
      <c r="J389" s="221">
        <f>ROUND(I389*H389,2)</f>
        <v>0</v>
      </c>
      <c r="K389" s="217" t="s">
        <v>1</v>
      </c>
      <c r="L389" s="41"/>
      <c r="M389" s="222" t="s">
        <v>1</v>
      </c>
      <c r="N389" s="223" t="s">
        <v>42</v>
      </c>
      <c r="O389" s="88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6" t="s">
        <v>821</v>
      </c>
      <c r="AT389" s="226" t="s">
        <v>131</v>
      </c>
      <c r="AU389" s="226" t="s">
        <v>85</v>
      </c>
      <c r="AY389" s="14" t="s">
        <v>128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4" t="s">
        <v>85</v>
      </c>
      <c r="BK389" s="227">
        <f>ROUND(I389*H389,2)</f>
        <v>0</v>
      </c>
      <c r="BL389" s="14" t="s">
        <v>821</v>
      </c>
      <c r="BM389" s="226" t="s">
        <v>831</v>
      </c>
    </row>
    <row r="390" s="2" customFormat="1">
      <c r="A390" s="35"/>
      <c r="B390" s="36"/>
      <c r="C390" s="37"/>
      <c r="D390" s="228" t="s">
        <v>137</v>
      </c>
      <c r="E390" s="37"/>
      <c r="F390" s="229" t="s">
        <v>829</v>
      </c>
      <c r="G390" s="37"/>
      <c r="H390" s="37"/>
      <c r="I390" s="230"/>
      <c r="J390" s="37"/>
      <c r="K390" s="37"/>
      <c r="L390" s="41"/>
      <c r="M390" s="231"/>
      <c r="N390" s="232"/>
      <c r="O390" s="88"/>
      <c r="P390" s="88"/>
      <c r="Q390" s="88"/>
      <c r="R390" s="88"/>
      <c r="S390" s="88"/>
      <c r="T390" s="89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4" t="s">
        <v>137</v>
      </c>
      <c r="AU390" s="14" t="s">
        <v>85</v>
      </c>
    </row>
    <row r="391" s="2" customFormat="1" ht="16.5" customHeight="1">
      <c r="A391" s="35"/>
      <c r="B391" s="36"/>
      <c r="C391" s="215" t="s">
        <v>832</v>
      </c>
      <c r="D391" s="215" t="s">
        <v>131</v>
      </c>
      <c r="E391" s="216" t="s">
        <v>833</v>
      </c>
      <c r="F391" s="217" t="s">
        <v>834</v>
      </c>
      <c r="G391" s="218" t="s">
        <v>411</v>
      </c>
      <c r="H391" s="219">
        <v>1</v>
      </c>
      <c r="I391" s="220"/>
      <c r="J391" s="221">
        <f>ROUND(I391*H391,2)</f>
        <v>0</v>
      </c>
      <c r="K391" s="217" t="s">
        <v>1</v>
      </c>
      <c r="L391" s="41"/>
      <c r="M391" s="222" t="s">
        <v>1</v>
      </c>
      <c r="N391" s="223" t="s">
        <v>42</v>
      </c>
      <c r="O391" s="88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6" t="s">
        <v>821</v>
      </c>
      <c r="AT391" s="226" t="s">
        <v>131</v>
      </c>
      <c r="AU391" s="226" t="s">
        <v>85</v>
      </c>
      <c r="AY391" s="14" t="s">
        <v>128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4" t="s">
        <v>85</v>
      </c>
      <c r="BK391" s="227">
        <f>ROUND(I391*H391,2)</f>
        <v>0</v>
      </c>
      <c r="BL391" s="14" t="s">
        <v>821</v>
      </c>
      <c r="BM391" s="226" t="s">
        <v>835</v>
      </c>
    </row>
    <row r="392" s="2" customFormat="1">
      <c r="A392" s="35"/>
      <c r="B392" s="36"/>
      <c r="C392" s="37"/>
      <c r="D392" s="228" t="s">
        <v>137</v>
      </c>
      <c r="E392" s="37"/>
      <c r="F392" s="229" t="s">
        <v>834</v>
      </c>
      <c r="G392" s="37"/>
      <c r="H392" s="37"/>
      <c r="I392" s="230"/>
      <c r="J392" s="37"/>
      <c r="K392" s="37"/>
      <c r="L392" s="41"/>
      <c r="M392" s="231"/>
      <c r="N392" s="232"/>
      <c r="O392" s="88"/>
      <c r="P392" s="88"/>
      <c r="Q392" s="88"/>
      <c r="R392" s="88"/>
      <c r="S392" s="88"/>
      <c r="T392" s="89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4" t="s">
        <v>137</v>
      </c>
      <c r="AU392" s="14" t="s">
        <v>85</v>
      </c>
    </row>
    <row r="393" s="2" customFormat="1" ht="16.5" customHeight="1">
      <c r="A393" s="35"/>
      <c r="B393" s="36"/>
      <c r="C393" s="215" t="s">
        <v>836</v>
      </c>
      <c r="D393" s="215" t="s">
        <v>131</v>
      </c>
      <c r="E393" s="216" t="s">
        <v>837</v>
      </c>
      <c r="F393" s="217" t="s">
        <v>838</v>
      </c>
      <c r="G393" s="218" t="s">
        <v>411</v>
      </c>
      <c r="H393" s="219">
        <v>1</v>
      </c>
      <c r="I393" s="220"/>
      <c r="J393" s="221">
        <f>ROUND(I393*H393,2)</f>
        <v>0</v>
      </c>
      <c r="K393" s="217" t="s">
        <v>1</v>
      </c>
      <c r="L393" s="41"/>
      <c r="M393" s="222" t="s">
        <v>1</v>
      </c>
      <c r="N393" s="223" t="s">
        <v>42</v>
      </c>
      <c r="O393" s="88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6" t="s">
        <v>821</v>
      </c>
      <c r="AT393" s="226" t="s">
        <v>131</v>
      </c>
      <c r="AU393" s="226" t="s">
        <v>85</v>
      </c>
      <c r="AY393" s="14" t="s">
        <v>128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4" t="s">
        <v>85</v>
      </c>
      <c r="BK393" s="227">
        <f>ROUND(I393*H393,2)</f>
        <v>0</v>
      </c>
      <c r="BL393" s="14" t="s">
        <v>821</v>
      </c>
      <c r="BM393" s="226" t="s">
        <v>839</v>
      </c>
    </row>
    <row r="394" s="2" customFormat="1">
      <c r="A394" s="35"/>
      <c r="B394" s="36"/>
      <c r="C394" s="37"/>
      <c r="D394" s="228" t="s">
        <v>137</v>
      </c>
      <c r="E394" s="37"/>
      <c r="F394" s="229" t="s">
        <v>838</v>
      </c>
      <c r="G394" s="37"/>
      <c r="H394" s="37"/>
      <c r="I394" s="230"/>
      <c r="J394" s="37"/>
      <c r="K394" s="37"/>
      <c r="L394" s="41"/>
      <c r="M394" s="231"/>
      <c r="N394" s="232"/>
      <c r="O394" s="88"/>
      <c r="P394" s="88"/>
      <c r="Q394" s="88"/>
      <c r="R394" s="88"/>
      <c r="S394" s="88"/>
      <c r="T394" s="89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4" t="s">
        <v>137</v>
      </c>
      <c r="AU394" s="14" t="s">
        <v>85</v>
      </c>
    </row>
    <row r="395" s="2" customFormat="1" ht="24.15" customHeight="1">
      <c r="A395" s="35"/>
      <c r="B395" s="36"/>
      <c r="C395" s="215" t="s">
        <v>840</v>
      </c>
      <c r="D395" s="215" t="s">
        <v>131</v>
      </c>
      <c r="E395" s="216" t="s">
        <v>841</v>
      </c>
      <c r="F395" s="217" t="s">
        <v>842</v>
      </c>
      <c r="G395" s="218" t="s">
        <v>411</v>
      </c>
      <c r="H395" s="219">
        <v>1</v>
      </c>
      <c r="I395" s="220"/>
      <c r="J395" s="221">
        <f>ROUND(I395*H395,2)</f>
        <v>0</v>
      </c>
      <c r="K395" s="217" t="s">
        <v>1</v>
      </c>
      <c r="L395" s="41"/>
      <c r="M395" s="222" t="s">
        <v>1</v>
      </c>
      <c r="N395" s="223" t="s">
        <v>42</v>
      </c>
      <c r="O395" s="88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6" t="s">
        <v>821</v>
      </c>
      <c r="AT395" s="226" t="s">
        <v>131</v>
      </c>
      <c r="AU395" s="226" t="s">
        <v>85</v>
      </c>
      <c r="AY395" s="14" t="s">
        <v>128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4" t="s">
        <v>85</v>
      </c>
      <c r="BK395" s="227">
        <f>ROUND(I395*H395,2)</f>
        <v>0</v>
      </c>
      <c r="BL395" s="14" t="s">
        <v>821</v>
      </c>
      <c r="BM395" s="226" t="s">
        <v>843</v>
      </c>
    </row>
    <row r="396" s="2" customFormat="1">
      <c r="A396" s="35"/>
      <c r="B396" s="36"/>
      <c r="C396" s="37"/>
      <c r="D396" s="228" t="s">
        <v>137</v>
      </c>
      <c r="E396" s="37"/>
      <c r="F396" s="229" t="s">
        <v>842</v>
      </c>
      <c r="G396" s="37"/>
      <c r="H396" s="37"/>
      <c r="I396" s="230"/>
      <c r="J396" s="37"/>
      <c r="K396" s="37"/>
      <c r="L396" s="41"/>
      <c r="M396" s="231"/>
      <c r="N396" s="232"/>
      <c r="O396" s="88"/>
      <c r="P396" s="88"/>
      <c r="Q396" s="88"/>
      <c r="R396" s="88"/>
      <c r="S396" s="88"/>
      <c r="T396" s="89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137</v>
      </c>
      <c r="AU396" s="14" t="s">
        <v>85</v>
      </c>
    </row>
    <row r="397" s="2" customFormat="1" ht="24.15" customHeight="1">
      <c r="A397" s="35"/>
      <c r="B397" s="36"/>
      <c r="C397" s="215" t="s">
        <v>844</v>
      </c>
      <c r="D397" s="215" t="s">
        <v>131</v>
      </c>
      <c r="E397" s="216" t="s">
        <v>845</v>
      </c>
      <c r="F397" s="217" t="s">
        <v>846</v>
      </c>
      <c r="G397" s="218" t="s">
        <v>172</v>
      </c>
      <c r="H397" s="219">
        <v>4</v>
      </c>
      <c r="I397" s="220"/>
      <c r="J397" s="221">
        <f>ROUND(I397*H397,2)</f>
        <v>0</v>
      </c>
      <c r="K397" s="217" t="s">
        <v>1</v>
      </c>
      <c r="L397" s="41"/>
      <c r="M397" s="222" t="s">
        <v>1</v>
      </c>
      <c r="N397" s="223" t="s">
        <v>42</v>
      </c>
      <c r="O397" s="88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6" t="s">
        <v>821</v>
      </c>
      <c r="AT397" s="226" t="s">
        <v>131</v>
      </c>
      <c r="AU397" s="226" t="s">
        <v>85</v>
      </c>
      <c r="AY397" s="14" t="s">
        <v>128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4" t="s">
        <v>85</v>
      </c>
      <c r="BK397" s="227">
        <f>ROUND(I397*H397,2)</f>
        <v>0</v>
      </c>
      <c r="BL397" s="14" t="s">
        <v>821</v>
      </c>
      <c r="BM397" s="226" t="s">
        <v>847</v>
      </c>
    </row>
    <row r="398" s="2" customFormat="1">
      <c r="A398" s="35"/>
      <c r="B398" s="36"/>
      <c r="C398" s="37"/>
      <c r="D398" s="228" t="s">
        <v>137</v>
      </c>
      <c r="E398" s="37"/>
      <c r="F398" s="229" t="s">
        <v>846</v>
      </c>
      <c r="G398" s="37"/>
      <c r="H398" s="37"/>
      <c r="I398" s="230"/>
      <c r="J398" s="37"/>
      <c r="K398" s="37"/>
      <c r="L398" s="41"/>
      <c r="M398" s="231"/>
      <c r="N398" s="232"/>
      <c r="O398" s="88"/>
      <c r="P398" s="88"/>
      <c r="Q398" s="88"/>
      <c r="R398" s="88"/>
      <c r="S398" s="88"/>
      <c r="T398" s="89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4" t="s">
        <v>137</v>
      </c>
      <c r="AU398" s="14" t="s">
        <v>85</v>
      </c>
    </row>
    <row r="399" s="2" customFormat="1" ht="16.5" customHeight="1">
      <c r="A399" s="35"/>
      <c r="B399" s="36"/>
      <c r="C399" s="215" t="s">
        <v>848</v>
      </c>
      <c r="D399" s="215" t="s">
        <v>131</v>
      </c>
      <c r="E399" s="216" t="s">
        <v>849</v>
      </c>
      <c r="F399" s="217" t="s">
        <v>850</v>
      </c>
      <c r="G399" s="218" t="s">
        <v>411</v>
      </c>
      <c r="H399" s="219">
        <v>1</v>
      </c>
      <c r="I399" s="220"/>
      <c r="J399" s="221">
        <f>ROUND(I399*H399,2)</f>
        <v>0</v>
      </c>
      <c r="K399" s="217" t="s">
        <v>1</v>
      </c>
      <c r="L399" s="41"/>
      <c r="M399" s="222" t="s">
        <v>1</v>
      </c>
      <c r="N399" s="223" t="s">
        <v>42</v>
      </c>
      <c r="O399" s="88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6" t="s">
        <v>821</v>
      </c>
      <c r="AT399" s="226" t="s">
        <v>131</v>
      </c>
      <c r="AU399" s="226" t="s">
        <v>85</v>
      </c>
      <c r="AY399" s="14" t="s">
        <v>128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4" t="s">
        <v>85</v>
      </c>
      <c r="BK399" s="227">
        <f>ROUND(I399*H399,2)</f>
        <v>0</v>
      </c>
      <c r="BL399" s="14" t="s">
        <v>821</v>
      </c>
      <c r="BM399" s="226" t="s">
        <v>851</v>
      </c>
    </row>
    <row r="400" s="2" customFormat="1">
      <c r="A400" s="35"/>
      <c r="B400" s="36"/>
      <c r="C400" s="37"/>
      <c r="D400" s="228" t="s">
        <v>137</v>
      </c>
      <c r="E400" s="37"/>
      <c r="F400" s="229" t="s">
        <v>850</v>
      </c>
      <c r="G400" s="37"/>
      <c r="H400" s="37"/>
      <c r="I400" s="230"/>
      <c r="J400" s="37"/>
      <c r="K400" s="37"/>
      <c r="L400" s="41"/>
      <c r="M400" s="231"/>
      <c r="N400" s="232"/>
      <c r="O400" s="88"/>
      <c r="P400" s="88"/>
      <c r="Q400" s="88"/>
      <c r="R400" s="88"/>
      <c r="S400" s="88"/>
      <c r="T400" s="89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4" t="s">
        <v>137</v>
      </c>
      <c r="AU400" s="14" t="s">
        <v>85</v>
      </c>
    </row>
    <row r="401" s="2" customFormat="1" ht="16.5" customHeight="1">
      <c r="A401" s="35"/>
      <c r="B401" s="36"/>
      <c r="C401" s="215" t="s">
        <v>852</v>
      </c>
      <c r="D401" s="215" t="s">
        <v>131</v>
      </c>
      <c r="E401" s="216" t="s">
        <v>853</v>
      </c>
      <c r="F401" s="217" t="s">
        <v>854</v>
      </c>
      <c r="G401" s="218" t="s">
        <v>411</v>
      </c>
      <c r="H401" s="219">
        <v>1</v>
      </c>
      <c r="I401" s="220"/>
      <c r="J401" s="221">
        <f>ROUND(I401*H401,2)</f>
        <v>0</v>
      </c>
      <c r="K401" s="217" t="s">
        <v>1</v>
      </c>
      <c r="L401" s="41"/>
      <c r="M401" s="222" t="s">
        <v>1</v>
      </c>
      <c r="N401" s="223" t="s">
        <v>42</v>
      </c>
      <c r="O401" s="88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6" t="s">
        <v>821</v>
      </c>
      <c r="AT401" s="226" t="s">
        <v>131</v>
      </c>
      <c r="AU401" s="226" t="s">
        <v>85</v>
      </c>
      <c r="AY401" s="14" t="s">
        <v>128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4" t="s">
        <v>85</v>
      </c>
      <c r="BK401" s="227">
        <f>ROUND(I401*H401,2)</f>
        <v>0</v>
      </c>
      <c r="BL401" s="14" t="s">
        <v>821</v>
      </c>
      <c r="BM401" s="226" t="s">
        <v>855</v>
      </c>
    </row>
    <row r="402" s="2" customFormat="1">
      <c r="A402" s="35"/>
      <c r="B402" s="36"/>
      <c r="C402" s="37"/>
      <c r="D402" s="228" t="s">
        <v>137</v>
      </c>
      <c r="E402" s="37"/>
      <c r="F402" s="229" t="s">
        <v>854</v>
      </c>
      <c r="G402" s="37"/>
      <c r="H402" s="37"/>
      <c r="I402" s="230"/>
      <c r="J402" s="37"/>
      <c r="K402" s="37"/>
      <c r="L402" s="41"/>
      <c r="M402" s="231"/>
      <c r="N402" s="232"/>
      <c r="O402" s="88"/>
      <c r="P402" s="88"/>
      <c r="Q402" s="88"/>
      <c r="R402" s="88"/>
      <c r="S402" s="88"/>
      <c r="T402" s="89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137</v>
      </c>
      <c r="AU402" s="14" t="s">
        <v>85</v>
      </c>
    </row>
    <row r="403" s="2" customFormat="1" ht="16.5" customHeight="1">
      <c r="A403" s="35"/>
      <c r="B403" s="36"/>
      <c r="C403" s="215" t="s">
        <v>856</v>
      </c>
      <c r="D403" s="215" t="s">
        <v>131</v>
      </c>
      <c r="E403" s="216" t="s">
        <v>857</v>
      </c>
      <c r="F403" s="217" t="s">
        <v>858</v>
      </c>
      <c r="G403" s="218" t="s">
        <v>411</v>
      </c>
      <c r="H403" s="219">
        <v>1</v>
      </c>
      <c r="I403" s="220"/>
      <c r="J403" s="221">
        <f>ROUND(I403*H403,2)</f>
        <v>0</v>
      </c>
      <c r="K403" s="217" t="s">
        <v>1</v>
      </c>
      <c r="L403" s="41"/>
      <c r="M403" s="222" t="s">
        <v>1</v>
      </c>
      <c r="N403" s="223" t="s">
        <v>42</v>
      </c>
      <c r="O403" s="88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6" t="s">
        <v>821</v>
      </c>
      <c r="AT403" s="226" t="s">
        <v>131</v>
      </c>
      <c r="AU403" s="226" t="s">
        <v>85</v>
      </c>
      <c r="AY403" s="14" t="s">
        <v>128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4" t="s">
        <v>85</v>
      </c>
      <c r="BK403" s="227">
        <f>ROUND(I403*H403,2)</f>
        <v>0</v>
      </c>
      <c r="BL403" s="14" t="s">
        <v>821</v>
      </c>
      <c r="BM403" s="226" t="s">
        <v>859</v>
      </c>
    </row>
    <row r="404" s="2" customFormat="1">
      <c r="A404" s="35"/>
      <c r="B404" s="36"/>
      <c r="C404" s="37"/>
      <c r="D404" s="228" t="s">
        <v>137</v>
      </c>
      <c r="E404" s="37"/>
      <c r="F404" s="229" t="s">
        <v>858</v>
      </c>
      <c r="G404" s="37"/>
      <c r="H404" s="37"/>
      <c r="I404" s="230"/>
      <c r="J404" s="37"/>
      <c r="K404" s="37"/>
      <c r="L404" s="41"/>
      <c r="M404" s="231"/>
      <c r="N404" s="232"/>
      <c r="O404" s="88"/>
      <c r="P404" s="88"/>
      <c r="Q404" s="88"/>
      <c r="R404" s="88"/>
      <c r="S404" s="88"/>
      <c r="T404" s="89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4" t="s">
        <v>137</v>
      </c>
      <c r="AU404" s="14" t="s">
        <v>85</v>
      </c>
    </row>
    <row r="405" s="2" customFormat="1" ht="16.5" customHeight="1">
      <c r="A405" s="35"/>
      <c r="B405" s="36"/>
      <c r="C405" s="215" t="s">
        <v>860</v>
      </c>
      <c r="D405" s="215" t="s">
        <v>131</v>
      </c>
      <c r="E405" s="216" t="s">
        <v>861</v>
      </c>
      <c r="F405" s="217" t="s">
        <v>862</v>
      </c>
      <c r="G405" s="218" t="s">
        <v>863</v>
      </c>
      <c r="H405" s="219">
        <v>1</v>
      </c>
      <c r="I405" s="220"/>
      <c r="J405" s="221">
        <f>ROUND(I405*H405,2)</f>
        <v>0</v>
      </c>
      <c r="K405" s="217" t="s">
        <v>135</v>
      </c>
      <c r="L405" s="41"/>
      <c r="M405" s="222" t="s">
        <v>1</v>
      </c>
      <c r="N405" s="223" t="s">
        <v>42</v>
      </c>
      <c r="O405" s="88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6" t="s">
        <v>513</v>
      </c>
      <c r="AT405" s="226" t="s">
        <v>131</v>
      </c>
      <c r="AU405" s="226" t="s">
        <v>85</v>
      </c>
      <c r="AY405" s="14" t="s">
        <v>128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4" t="s">
        <v>85</v>
      </c>
      <c r="BK405" s="227">
        <f>ROUND(I405*H405,2)</f>
        <v>0</v>
      </c>
      <c r="BL405" s="14" t="s">
        <v>513</v>
      </c>
      <c r="BM405" s="226" t="s">
        <v>864</v>
      </c>
    </row>
    <row r="406" s="2" customFormat="1">
      <c r="A406" s="35"/>
      <c r="B406" s="36"/>
      <c r="C406" s="37"/>
      <c r="D406" s="228" t="s">
        <v>137</v>
      </c>
      <c r="E406" s="37"/>
      <c r="F406" s="229" t="s">
        <v>865</v>
      </c>
      <c r="G406" s="37"/>
      <c r="H406" s="37"/>
      <c r="I406" s="230"/>
      <c r="J406" s="37"/>
      <c r="K406" s="37"/>
      <c r="L406" s="41"/>
      <c r="M406" s="231"/>
      <c r="N406" s="232"/>
      <c r="O406" s="88"/>
      <c r="P406" s="88"/>
      <c r="Q406" s="88"/>
      <c r="R406" s="88"/>
      <c r="S406" s="88"/>
      <c r="T406" s="89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137</v>
      </c>
      <c r="AU406" s="14" t="s">
        <v>85</v>
      </c>
    </row>
    <row r="407" s="2" customFormat="1" ht="16.5" customHeight="1">
      <c r="A407" s="35"/>
      <c r="B407" s="36"/>
      <c r="C407" s="215" t="s">
        <v>866</v>
      </c>
      <c r="D407" s="215" t="s">
        <v>131</v>
      </c>
      <c r="E407" s="216" t="s">
        <v>867</v>
      </c>
      <c r="F407" s="217" t="s">
        <v>868</v>
      </c>
      <c r="G407" s="218" t="s">
        <v>411</v>
      </c>
      <c r="H407" s="219">
        <v>2</v>
      </c>
      <c r="I407" s="220"/>
      <c r="J407" s="221">
        <f>ROUND(I407*H407,2)</f>
        <v>0</v>
      </c>
      <c r="K407" s="217" t="s">
        <v>1</v>
      </c>
      <c r="L407" s="41"/>
      <c r="M407" s="222" t="s">
        <v>1</v>
      </c>
      <c r="N407" s="223" t="s">
        <v>42</v>
      </c>
      <c r="O407" s="88"/>
      <c r="P407" s="224">
        <f>O407*H407</f>
        <v>0</v>
      </c>
      <c r="Q407" s="224">
        <v>0.0011199999999999999</v>
      </c>
      <c r="R407" s="224">
        <f>Q407*H407</f>
        <v>0.0022399999999999998</v>
      </c>
      <c r="S407" s="224">
        <v>0</v>
      </c>
      <c r="T407" s="225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6" t="s">
        <v>162</v>
      </c>
      <c r="AT407" s="226" t="s">
        <v>131</v>
      </c>
      <c r="AU407" s="226" t="s">
        <v>85</v>
      </c>
      <c r="AY407" s="14" t="s">
        <v>128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4" t="s">
        <v>85</v>
      </c>
      <c r="BK407" s="227">
        <f>ROUND(I407*H407,2)</f>
        <v>0</v>
      </c>
      <c r="BL407" s="14" t="s">
        <v>162</v>
      </c>
      <c r="BM407" s="226" t="s">
        <v>869</v>
      </c>
    </row>
    <row r="408" s="2" customFormat="1">
      <c r="A408" s="35"/>
      <c r="B408" s="36"/>
      <c r="C408" s="37"/>
      <c r="D408" s="228" t="s">
        <v>137</v>
      </c>
      <c r="E408" s="37"/>
      <c r="F408" s="229" t="s">
        <v>870</v>
      </c>
      <c r="G408" s="37"/>
      <c r="H408" s="37"/>
      <c r="I408" s="230"/>
      <c r="J408" s="37"/>
      <c r="K408" s="37"/>
      <c r="L408" s="41"/>
      <c r="M408" s="231"/>
      <c r="N408" s="232"/>
      <c r="O408" s="88"/>
      <c r="P408" s="88"/>
      <c r="Q408" s="88"/>
      <c r="R408" s="88"/>
      <c r="S408" s="88"/>
      <c r="T408" s="89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4" t="s">
        <v>137</v>
      </c>
      <c r="AU408" s="14" t="s">
        <v>85</v>
      </c>
    </row>
    <row r="409" s="2" customFormat="1" ht="24.15" customHeight="1">
      <c r="A409" s="35"/>
      <c r="B409" s="36"/>
      <c r="C409" s="215" t="s">
        <v>871</v>
      </c>
      <c r="D409" s="215" t="s">
        <v>131</v>
      </c>
      <c r="E409" s="216" t="s">
        <v>872</v>
      </c>
      <c r="F409" s="217" t="s">
        <v>873</v>
      </c>
      <c r="G409" s="218" t="s">
        <v>411</v>
      </c>
      <c r="H409" s="219">
        <v>1</v>
      </c>
      <c r="I409" s="220"/>
      <c r="J409" s="221">
        <f>ROUND(I409*H409,2)</f>
        <v>0</v>
      </c>
      <c r="K409" s="217" t="s">
        <v>1</v>
      </c>
      <c r="L409" s="41"/>
      <c r="M409" s="222" t="s">
        <v>1</v>
      </c>
      <c r="N409" s="223" t="s">
        <v>42</v>
      </c>
      <c r="O409" s="88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6" t="s">
        <v>821</v>
      </c>
      <c r="AT409" s="226" t="s">
        <v>131</v>
      </c>
      <c r="AU409" s="226" t="s">
        <v>85</v>
      </c>
      <c r="AY409" s="14" t="s">
        <v>128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4" t="s">
        <v>85</v>
      </c>
      <c r="BK409" s="227">
        <f>ROUND(I409*H409,2)</f>
        <v>0</v>
      </c>
      <c r="BL409" s="14" t="s">
        <v>821</v>
      </c>
      <c r="BM409" s="226" t="s">
        <v>874</v>
      </c>
    </row>
    <row r="410" s="2" customFormat="1">
      <c r="A410" s="35"/>
      <c r="B410" s="36"/>
      <c r="C410" s="37"/>
      <c r="D410" s="228" t="s">
        <v>137</v>
      </c>
      <c r="E410" s="37"/>
      <c r="F410" s="229" t="s">
        <v>873</v>
      </c>
      <c r="G410" s="37"/>
      <c r="H410" s="37"/>
      <c r="I410" s="230"/>
      <c r="J410" s="37"/>
      <c r="K410" s="37"/>
      <c r="L410" s="41"/>
      <c r="M410" s="231"/>
      <c r="N410" s="232"/>
      <c r="O410" s="88"/>
      <c r="P410" s="88"/>
      <c r="Q410" s="88"/>
      <c r="R410" s="88"/>
      <c r="S410" s="88"/>
      <c r="T410" s="89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4" t="s">
        <v>137</v>
      </c>
      <c r="AU410" s="14" t="s">
        <v>85</v>
      </c>
    </row>
    <row r="411" s="2" customFormat="1" ht="16.5" customHeight="1">
      <c r="A411" s="35"/>
      <c r="B411" s="36"/>
      <c r="C411" s="215" t="s">
        <v>875</v>
      </c>
      <c r="D411" s="215" t="s">
        <v>131</v>
      </c>
      <c r="E411" s="216" t="s">
        <v>876</v>
      </c>
      <c r="F411" s="217" t="s">
        <v>877</v>
      </c>
      <c r="G411" s="218" t="s">
        <v>411</v>
      </c>
      <c r="H411" s="219">
        <v>2</v>
      </c>
      <c r="I411" s="220"/>
      <c r="J411" s="221">
        <f>ROUND(I411*H411,2)</f>
        <v>0</v>
      </c>
      <c r="K411" s="217" t="s">
        <v>1</v>
      </c>
      <c r="L411" s="41"/>
      <c r="M411" s="222" t="s">
        <v>1</v>
      </c>
      <c r="N411" s="223" t="s">
        <v>42</v>
      </c>
      <c r="O411" s="88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6" t="s">
        <v>821</v>
      </c>
      <c r="AT411" s="226" t="s">
        <v>131</v>
      </c>
      <c r="AU411" s="226" t="s">
        <v>85</v>
      </c>
      <c r="AY411" s="14" t="s">
        <v>128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4" t="s">
        <v>85</v>
      </c>
      <c r="BK411" s="227">
        <f>ROUND(I411*H411,2)</f>
        <v>0</v>
      </c>
      <c r="BL411" s="14" t="s">
        <v>821</v>
      </c>
      <c r="BM411" s="226" t="s">
        <v>878</v>
      </c>
    </row>
    <row r="412" s="2" customFormat="1">
      <c r="A412" s="35"/>
      <c r="B412" s="36"/>
      <c r="C412" s="37"/>
      <c r="D412" s="228" t="s">
        <v>137</v>
      </c>
      <c r="E412" s="37"/>
      <c r="F412" s="229" t="s">
        <v>877</v>
      </c>
      <c r="G412" s="37"/>
      <c r="H412" s="37"/>
      <c r="I412" s="230"/>
      <c r="J412" s="37"/>
      <c r="K412" s="37"/>
      <c r="L412" s="41"/>
      <c r="M412" s="231"/>
      <c r="N412" s="232"/>
      <c r="O412" s="88"/>
      <c r="P412" s="88"/>
      <c r="Q412" s="88"/>
      <c r="R412" s="88"/>
      <c r="S412" s="88"/>
      <c r="T412" s="89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137</v>
      </c>
      <c r="AU412" s="14" t="s">
        <v>85</v>
      </c>
    </row>
    <row r="413" s="2" customFormat="1" ht="16.5" customHeight="1">
      <c r="A413" s="35"/>
      <c r="B413" s="36"/>
      <c r="C413" s="215" t="s">
        <v>879</v>
      </c>
      <c r="D413" s="215" t="s">
        <v>131</v>
      </c>
      <c r="E413" s="216" t="s">
        <v>880</v>
      </c>
      <c r="F413" s="217" t="s">
        <v>881</v>
      </c>
      <c r="G413" s="218" t="s">
        <v>411</v>
      </c>
      <c r="H413" s="219">
        <v>50</v>
      </c>
      <c r="I413" s="220"/>
      <c r="J413" s="221">
        <f>ROUND(I413*H413,2)</f>
        <v>0</v>
      </c>
      <c r="K413" s="217" t="s">
        <v>135</v>
      </c>
      <c r="L413" s="41"/>
      <c r="M413" s="222" t="s">
        <v>1</v>
      </c>
      <c r="N413" s="223" t="s">
        <v>42</v>
      </c>
      <c r="O413" s="88"/>
      <c r="P413" s="224">
        <f>O413*H413</f>
        <v>0</v>
      </c>
      <c r="Q413" s="224">
        <v>0.0011243</v>
      </c>
      <c r="R413" s="224">
        <f>Q413*H413</f>
        <v>0.056215000000000001</v>
      </c>
      <c r="S413" s="224">
        <v>0</v>
      </c>
      <c r="T413" s="22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6" t="s">
        <v>162</v>
      </c>
      <c r="AT413" s="226" t="s">
        <v>131</v>
      </c>
      <c r="AU413" s="226" t="s">
        <v>85</v>
      </c>
      <c r="AY413" s="14" t="s">
        <v>128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4" t="s">
        <v>85</v>
      </c>
      <c r="BK413" s="227">
        <f>ROUND(I413*H413,2)</f>
        <v>0</v>
      </c>
      <c r="BL413" s="14" t="s">
        <v>162</v>
      </c>
      <c r="BM413" s="226" t="s">
        <v>882</v>
      </c>
    </row>
    <row r="414" s="2" customFormat="1">
      <c r="A414" s="35"/>
      <c r="B414" s="36"/>
      <c r="C414" s="37"/>
      <c r="D414" s="228" t="s">
        <v>137</v>
      </c>
      <c r="E414" s="37"/>
      <c r="F414" s="229" t="s">
        <v>883</v>
      </c>
      <c r="G414" s="37"/>
      <c r="H414" s="37"/>
      <c r="I414" s="230"/>
      <c r="J414" s="37"/>
      <c r="K414" s="37"/>
      <c r="L414" s="41"/>
      <c r="M414" s="231"/>
      <c r="N414" s="232"/>
      <c r="O414" s="88"/>
      <c r="P414" s="88"/>
      <c r="Q414" s="88"/>
      <c r="R414" s="88"/>
      <c r="S414" s="88"/>
      <c r="T414" s="89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4" t="s">
        <v>137</v>
      </c>
      <c r="AU414" s="14" t="s">
        <v>85</v>
      </c>
    </row>
    <row r="415" s="2" customFormat="1" ht="16.5" customHeight="1">
      <c r="A415" s="35"/>
      <c r="B415" s="36"/>
      <c r="C415" s="215" t="s">
        <v>884</v>
      </c>
      <c r="D415" s="215" t="s">
        <v>131</v>
      </c>
      <c r="E415" s="216" t="s">
        <v>885</v>
      </c>
      <c r="F415" s="217" t="s">
        <v>886</v>
      </c>
      <c r="G415" s="218" t="s">
        <v>411</v>
      </c>
      <c r="H415" s="219">
        <v>1</v>
      </c>
      <c r="I415" s="220"/>
      <c r="J415" s="221">
        <f>ROUND(I415*H415,2)</f>
        <v>0</v>
      </c>
      <c r="K415" s="217" t="s">
        <v>1</v>
      </c>
      <c r="L415" s="41"/>
      <c r="M415" s="222" t="s">
        <v>1</v>
      </c>
      <c r="N415" s="223" t="s">
        <v>42</v>
      </c>
      <c r="O415" s="88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6" t="s">
        <v>821</v>
      </c>
      <c r="AT415" s="226" t="s">
        <v>131</v>
      </c>
      <c r="AU415" s="226" t="s">
        <v>85</v>
      </c>
      <c r="AY415" s="14" t="s">
        <v>128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4" t="s">
        <v>85</v>
      </c>
      <c r="BK415" s="227">
        <f>ROUND(I415*H415,2)</f>
        <v>0</v>
      </c>
      <c r="BL415" s="14" t="s">
        <v>821</v>
      </c>
      <c r="BM415" s="226" t="s">
        <v>887</v>
      </c>
    </row>
    <row r="416" s="2" customFormat="1">
      <c r="A416" s="35"/>
      <c r="B416" s="36"/>
      <c r="C416" s="37"/>
      <c r="D416" s="228" t="s">
        <v>137</v>
      </c>
      <c r="E416" s="37"/>
      <c r="F416" s="229" t="s">
        <v>886</v>
      </c>
      <c r="G416" s="37"/>
      <c r="H416" s="37"/>
      <c r="I416" s="230"/>
      <c r="J416" s="37"/>
      <c r="K416" s="37"/>
      <c r="L416" s="41"/>
      <c r="M416" s="244"/>
      <c r="N416" s="245"/>
      <c r="O416" s="246"/>
      <c r="P416" s="246"/>
      <c r="Q416" s="246"/>
      <c r="R416" s="246"/>
      <c r="S416" s="246"/>
      <c r="T416" s="247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4" t="s">
        <v>137</v>
      </c>
      <c r="AU416" s="14" t="s">
        <v>85</v>
      </c>
    </row>
    <row r="417" s="2" customFormat="1" ht="6.96" customHeight="1">
      <c r="A417" s="35"/>
      <c r="B417" s="63"/>
      <c r="C417" s="64"/>
      <c r="D417" s="64"/>
      <c r="E417" s="64"/>
      <c r="F417" s="64"/>
      <c r="G417" s="64"/>
      <c r="H417" s="64"/>
      <c r="I417" s="64"/>
      <c r="J417" s="64"/>
      <c r="K417" s="64"/>
      <c r="L417" s="41"/>
      <c r="M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</row>
  </sheetData>
  <sheetProtection sheet="1" autoFilter="0" formatColumns="0" formatRows="0" objects="1" scenarios="1" spinCount="100000" saltValue="U3GvyI3SESDsTZ3YauSHeYZv5V8n7SRdAsWe2jvcmaVE8oPyPi1LFzrBFGe2cP/jPsZgqIUeclQy/h0tTk+mvQ==" hashValue="GsxFnwKycYP1AyQ0uEw+5lwhBZNZ8RskQjXTAXoNSluX/qOI5cf+lDQjoLOMooQJOj9mGGl7QK+GBwZZo+QgJQ==" algorithmName="SHA-512" password="CC35"/>
  <autoFilter ref="C125:K41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kotelny Gymnázium Broumov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ROUND((SUM(BE121:BE199)),  2)</f>
        <v>0</v>
      </c>
      <c r="G33" s="35"/>
      <c r="H33" s="35"/>
      <c r="I33" s="152">
        <v>0.20999999999999999</v>
      </c>
      <c r="J33" s="151">
        <f>ROUND(((SUM(BE121:BE199))*I33),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ROUND((SUM(BF121:BF199)),  2)</f>
        <v>0</v>
      </c>
      <c r="G34" s="35"/>
      <c r="H34" s="35"/>
      <c r="I34" s="152">
        <v>0.12</v>
      </c>
      <c r="J34" s="151">
        <f>ROUND(((SUM(BF121:BF199))*I34),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ROUND((SUM(BG121:BG199)),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ROUND((SUM(BH121:BH199)),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ROUND((SUM(BI121:BI199)),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kotelny Gymnázium Broumov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Elektroinstalace a MaR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Broumov</v>
      </c>
      <c r="G89" s="37"/>
      <c r="H89" s="37"/>
      <c r="I89" s="29" t="s">
        <v>22</v>
      </c>
      <c r="J89" s="76" t="str">
        <f>IF(J12="","",J12)</f>
        <v>12. 4. 2024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EVELIS,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889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890</v>
      </c>
      <c r="E98" s="179"/>
      <c r="F98" s="179"/>
      <c r="G98" s="179"/>
      <c r="H98" s="179"/>
      <c r="I98" s="179"/>
      <c r="J98" s="180">
        <f>J126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891</v>
      </c>
      <c r="E99" s="179"/>
      <c r="F99" s="179"/>
      <c r="G99" s="179"/>
      <c r="H99" s="179"/>
      <c r="I99" s="179"/>
      <c r="J99" s="180">
        <f>J151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892</v>
      </c>
      <c r="E100" s="179"/>
      <c r="F100" s="179"/>
      <c r="G100" s="179"/>
      <c r="H100" s="179"/>
      <c r="I100" s="179"/>
      <c r="J100" s="180">
        <f>J178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893</v>
      </c>
      <c r="E101" s="179"/>
      <c r="F101" s="179"/>
      <c r="G101" s="179"/>
      <c r="H101" s="179"/>
      <c r="I101" s="179"/>
      <c r="J101" s="180">
        <f>J193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Rekonstrukce kotelny Gymnázium Broumov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98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03 - Elektroinstalace a MaR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Broumov</v>
      </c>
      <c r="G115" s="37"/>
      <c r="H115" s="37"/>
      <c r="I115" s="29" t="s">
        <v>22</v>
      </c>
      <c r="J115" s="76" t="str">
        <f>IF(J12="","",J12)</f>
        <v>12. 4. 2024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30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EVELIS,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114</v>
      </c>
      <c r="D120" s="191" t="s">
        <v>62</v>
      </c>
      <c r="E120" s="191" t="s">
        <v>58</v>
      </c>
      <c r="F120" s="191" t="s">
        <v>59</v>
      </c>
      <c r="G120" s="191" t="s">
        <v>115</v>
      </c>
      <c r="H120" s="191" t="s">
        <v>116</v>
      </c>
      <c r="I120" s="191" t="s">
        <v>117</v>
      </c>
      <c r="J120" s="191" t="s">
        <v>102</v>
      </c>
      <c r="K120" s="192" t="s">
        <v>118</v>
      </c>
      <c r="L120" s="193"/>
      <c r="M120" s="97" t="s">
        <v>1</v>
      </c>
      <c r="N120" s="98" t="s">
        <v>41</v>
      </c>
      <c r="O120" s="98" t="s">
        <v>119</v>
      </c>
      <c r="P120" s="98" t="s">
        <v>120</v>
      </c>
      <c r="Q120" s="98" t="s">
        <v>121</v>
      </c>
      <c r="R120" s="98" t="s">
        <v>122</v>
      </c>
      <c r="S120" s="98" t="s">
        <v>123</v>
      </c>
      <c r="T120" s="99" t="s">
        <v>124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125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P122+P126+P151+P178+P193</f>
        <v>0</v>
      </c>
      <c r="Q121" s="101"/>
      <c r="R121" s="196">
        <f>R122+R126+R151+R178+R193</f>
        <v>0</v>
      </c>
      <c r="S121" s="101"/>
      <c r="T121" s="197">
        <f>T122+T126+T151+T178+T193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104</v>
      </c>
      <c r="BK121" s="198">
        <f>BK122+BK126+BK151+BK178+BK193</f>
        <v>0</v>
      </c>
    </row>
    <row r="122" s="12" customFormat="1" ht="25.92" customHeight="1">
      <c r="A122" s="12"/>
      <c r="B122" s="199"/>
      <c r="C122" s="200"/>
      <c r="D122" s="201" t="s">
        <v>76</v>
      </c>
      <c r="E122" s="202" t="s">
        <v>894</v>
      </c>
      <c r="F122" s="202" t="s">
        <v>895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SUM(P123:P125)</f>
        <v>0</v>
      </c>
      <c r="Q122" s="207"/>
      <c r="R122" s="208">
        <f>SUM(R123:R125)</f>
        <v>0</v>
      </c>
      <c r="S122" s="207"/>
      <c r="T122" s="209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77</v>
      </c>
      <c r="AY122" s="210" t="s">
        <v>128</v>
      </c>
      <c r="BK122" s="212">
        <f>SUM(BK123:BK125)</f>
        <v>0</v>
      </c>
    </row>
    <row r="123" s="2" customFormat="1" ht="16.5" customHeight="1">
      <c r="A123" s="35"/>
      <c r="B123" s="36"/>
      <c r="C123" s="215" t="s">
        <v>85</v>
      </c>
      <c r="D123" s="215" t="s">
        <v>131</v>
      </c>
      <c r="E123" s="216" t="s">
        <v>896</v>
      </c>
      <c r="F123" s="217" t="s">
        <v>897</v>
      </c>
      <c r="G123" s="218" t="s">
        <v>411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136</v>
      </c>
      <c r="AT123" s="226" t="s">
        <v>131</v>
      </c>
      <c r="AU123" s="226" t="s">
        <v>85</v>
      </c>
      <c r="AY123" s="14" t="s">
        <v>128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136</v>
      </c>
      <c r="BM123" s="226" t="s">
        <v>898</v>
      </c>
    </row>
    <row r="124" s="2" customFormat="1">
      <c r="A124" s="35"/>
      <c r="B124" s="36"/>
      <c r="C124" s="37"/>
      <c r="D124" s="228" t="s">
        <v>137</v>
      </c>
      <c r="E124" s="37"/>
      <c r="F124" s="229" t="s">
        <v>897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137</v>
      </c>
      <c r="AU124" s="14" t="s">
        <v>85</v>
      </c>
    </row>
    <row r="125" s="2" customFormat="1">
      <c r="A125" s="35"/>
      <c r="B125" s="36"/>
      <c r="C125" s="37"/>
      <c r="D125" s="228" t="s">
        <v>178</v>
      </c>
      <c r="E125" s="37"/>
      <c r="F125" s="243" t="s">
        <v>899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178</v>
      </c>
      <c r="AU125" s="14" t="s">
        <v>85</v>
      </c>
    </row>
    <row r="126" s="12" customFormat="1" ht="25.92" customHeight="1">
      <c r="A126" s="12"/>
      <c r="B126" s="199"/>
      <c r="C126" s="200"/>
      <c r="D126" s="201" t="s">
        <v>76</v>
      </c>
      <c r="E126" s="202" t="s">
        <v>900</v>
      </c>
      <c r="F126" s="202" t="s">
        <v>901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SUM(P127:P150)</f>
        <v>0</v>
      </c>
      <c r="Q126" s="207"/>
      <c r="R126" s="208">
        <f>SUM(R127:R150)</f>
        <v>0</v>
      </c>
      <c r="S126" s="207"/>
      <c r="T126" s="209">
        <f>SUM(T127:T150)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85</v>
      </c>
      <c r="AT126" s="211" t="s">
        <v>76</v>
      </c>
      <c r="AU126" s="211" t="s">
        <v>77</v>
      </c>
      <c r="AY126" s="210" t="s">
        <v>128</v>
      </c>
      <c r="BK126" s="212">
        <f>SUM(BK127:BK150)</f>
        <v>0</v>
      </c>
    </row>
    <row r="127" s="2" customFormat="1" ht="24.15" customHeight="1">
      <c r="A127" s="35"/>
      <c r="B127" s="36"/>
      <c r="C127" s="215" t="s">
        <v>87</v>
      </c>
      <c r="D127" s="215" t="s">
        <v>131</v>
      </c>
      <c r="E127" s="216" t="s">
        <v>902</v>
      </c>
      <c r="F127" s="217" t="s">
        <v>903</v>
      </c>
      <c r="G127" s="218" t="s">
        <v>904</v>
      </c>
      <c r="H127" s="219">
        <v>2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136</v>
      </c>
      <c r="AT127" s="226" t="s">
        <v>131</v>
      </c>
      <c r="AU127" s="226" t="s">
        <v>85</v>
      </c>
      <c r="AY127" s="14" t="s">
        <v>128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136</v>
      </c>
      <c r="BM127" s="226" t="s">
        <v>905</v>
      </c>
    </row>
    <row r="128" s="2" customFormat="1">
      <c r="A128" s="35"/>
      <c r="B128" s="36"/>
      <c r="C128" s="37"/>
      <c r="D128" s="228" t="s">
        <v>137</v>
      </c>
      <c r="E128" s="37"/>
      <c r="F128" s="229" t="s">
        <v>903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137</v>
      </c>
      <c r="AU128" s="14" t="s">
        <v>85</v>
      </c>
    </row>
    <row r="129" s="2" customFormat="1" ht="16.5" customHeight="1">
      <c r="A129" s="35"/>
      <c r="B129" s="36"/>
      <c r="C129" s="215" t="s">
        <v>129</v>
      </c>
      <c r="D129" s="215" t="s">
        <v>131</v>
      </c>
      <c r="E129" s="216" t="s">
        <v>906</v>
      </c>
      <c r="F129" s="217" t="s">
        <v>907</v>
      </c>
      <c r="G129" s="218" t="s">
        <v>904</v>
      </c>
      <c r="H129" s="219">
        <v>1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136</v>
      </c>
      <c r="AT129" s="226" t="s">
        <v>131</v>
      </c>
      <c r="AU129" s="226" t="s">
        <v>85</v>
      </c>
      <c r="AY129" s="14" t="s">
        <v>128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136</v>
      </c>
      <c r="BM129" s="226" t="s">
        <v>908</v>
      </c>
    </row>
    <row r="130" s="2" customFormat="1">
      <c r="A130" s="35"/>
      <c r="B130" s="36"/>
      <c r="C130" s="37"/>
      <c r="D130" s="228" t="s">
        <v>137</v>
      </c>
      <c r="E130" s="37"/>
      <c r="F130" s="229" t="s">
        <v>907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137</v>
      </c>
      <c r="AU130" s="14" t="s">
        <v>85</v>
      </c>
    </row>
    <row r="131" s="2" customFormat="1" ht="33" customHeight="1">
      <c r="A131" s="35"/>
      <c r="B131" s="36"/>
      <c r="C131" s="215" t="s">
        <v>136</v>
      </c>
      <c r="D131" s="215" t="s">
        <v>131</v>
      </c>
      <c r="E131" s="216" t="s">
        <v>909</v>
      </c>
      <c r="F131" s="217" t="s">
        <v>910</v>
      </c>
      <c r="G131" s="218" t="s">
        <v>904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136</v>
      </c>
      <c r="AT131" s="226" t="s">
        <v>131</v>
      </c>
      <c r="AU131" s="226" t="s">
        <v>85</v>
      </c>
      <c r="AY131" s="14" t="s">
        <v>128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136</v>
      </c>
      <c r="BM131" s="226" t="s">
        <v>911</v>
      </c>
    </row>
    <row r="132" s="2" customFormat="1">
      <c r="A132" s="35"/>
      <c r="B132" s="36"/>
      <c r="C132" s="37"/>
      <c r="D132" s="228" t="s">
        <v>137</v>
      </c>
      <c r="E132" s="37"/>
      <c r="F132" s="229" t="s">
        <v>910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137</v>
      </c>
      <c r="AU132" s="14" t="s">
        <v>85</v>
      </c>
    </row>
    <row r="133" s="2" customFormat="1" ht="16.5" customHeight="1">
      <c r="A133" s="35"/>
      <c r="B133" s="36"/>
      <c r="C133" s="215" t="s">
        <v>148</v>
      </c>
      <c r="D133" s="215" t="s">
        <v>131</v>
      </c>
      <c r="E133" s="216" t="s">
        <v>912</v>
      </c>
      <c r="F133" s="217" t="s">
        <v>913</v>
      </c>
      <c r="G133" s="218" t="s">
        <v>904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136</v>
      </c>
      <c r="AT133" s="226" t="s">
        <v>131</v>
      </c>
      <c r="AU133" s="226" t="s">
        <v>85</v>
      </c>
      <c r="AY133" s="14" t="s">
        <v>128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136</v>
      </c>
      <c r="BM133" s="226" t="s">
        <v>914</v>
      </c>
    </row>
    <row r="134" s="2" customFormat="1">
      <c r="A134" s="35"/>
      <c r="B134" s="36"/>
      <c r="C134" s="37"/>
      <c r="D134" s="228" t="s">
        <v>137</v>
      </c>
      <c r="E134" s="37"/>
      <c r="F134" s="229" t="s">
        <v>913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137</v>
      </c>
      <c r="AU134" s="14" t="s">
        <v>85</v>
      </c>
    </row>
    <row r="135" s="2" customFormat="1" ht="33" customHeight="1">
      <c r="A135" s="35"/>
      <c r="B135" s="36"/>
      <c r="C135" s="215" t="s">
        <v>138</v>
      </c>
      <c r="D135" s="215" t="s">
        <v>131</v>
      </c>
      <c r="E135" s="216" t="s">
        <v>915</v>
      </c>
      <c r="F135" s="217" t="s">
        <v>916</v>
      </c>
      <c r="G135" s="218" t="s">
        <v>904</v>
      </c>
      <c r="H135" s="219">
        <v>4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136</v>
      </c>
      <c r="AT135" s="226" t="s">
        <v>131</v>
      </c>
      <c r="AU135" s="226" t="s">
        <v>85</v>
      </c>
      <c r="AY135" s="14" t="s">
        <v>128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136</v>
      </c>
      <c r="BM135" s="226" t="s">
        <v>917</v>
      </c>
    </row>
    <row r="136" s="2" customFormat="1">
      <c r="A136" s="35"/>
      <c r="B136" s="36"/>
      <c r="C136" s="37"/>
      <c r="D136" s="228" t="s">
        <v>137</v>
      </c>
      <c r="E136" s="37"/>
      <c r="F136" s="229" t="s">
        <v>916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137</v>
      </c>
      <c r="AU136" s="14" t="s">
        <v>85</v>
      </c>
    </row>
    <row r="137" s="2" customFormat="1" ht="37.8" customHeight="1">
      <c r="A137" s="35"/>
      <c r="B137" s="36"/>
      <c r="C137" s="215" t="s">
        <v>156</v>
      </c>
      <c r="D137" s="215" t="s">
        <v>131</v>
      </c>
      <c r="E137" s="216" t="s">
        <v>918</v>
      </c>
      <c r="F137" s="217" t="s">
        <v>919</v>
      </c>
      <c r="G137" s="218" t="s">
        <v>904</v>
      </c>
      <c r="H137" s="219">
        <v>5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136</v>
      </c>
      <c r="AT137" s="226" t="s">
        <v>131</v>
      </c>
      <c r="AU137" s="226" t="s">
        <v>85</v>
      </c>
      <c r="AY137" s="14" t="s">
        <v>128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136</v>
      </c>
      <c r="BM137" s="226" t="s">
        <v>920</v>
      </c>
    </row>
    <row r="138" s="2" customFormat="1">
      <c r="A138" s="35"/>
      <c r="B138" s="36"/>
      <c r="C138" s="37"/>
      <c r="D138" s="228" t="s">
        <v>137</v>
      </c>
      <c r="E138" s="37"/>
      <c r="F138" s="229" t="s">
        <v>919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137</v>
      </c>
      <c r="AU138" s="14" t="s">
        <v>85</v>
      </c>
    </row>
    <row r="139" s="2" customFormat="1" ht="16.5" customHeight="1">
      <c r="A139" s="35"/>
      <c r="B139" s="36"/>
      <c r="C139" s="215" t="s">
        <v>147</v>
      </c>
      <c r="D139" s="215" t="s">
        <v>131</v>
      </c>
      <c r="E139" s="216" t="s">
        <v>921</v>
      </c>
      <c r="F139" s="217" t="s">
        <v>922</v>
      </c>
      <c r="G139" s="218" t="s">
        <v>904</v>
      </c>
      <c r="H139" s="219">
        <v>1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136</v>
      </c>
      <c r="AT139" s="226" t="s">
        <v>131</v>
      </c>
      <c r="AU139" s="226" t="s">
        <v>85</v>
      </c>
      <c r="AY139" s="14" t="s">
        <v>128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136</v>
      </c>
      <c r="BM139" s="226" t="s">
        <v>923</v>
      </c>
    </row>
    <row r="140" s="2" customFormat="1">
      <c r="A140" s="35"/>
      <c r="B140" s="36"/>
      <c r="C140" s="37"/>
      <c r="D140" s="228" t="s">
        <v>137</v>
      </c>
      <c r="E140" s="37"/>
      <c r="F140" s="229" t="s">
        <v>922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137</v>
      </c>
      <c r="AU140" s="14" t="s">
        <v>85</v>
      </c>
    </row>
    <row r="141" s="2" customFormat="1" ht="24.15" customHeight="1">
      <c r="A141" s="35"/>
      <c r="B141" s="36"/>
      <c r="C141" s="215" t="s">
        <v>154</v>
      </c>
      <c r="D141" s="215" t="s">
        <v>131</v>
      </c>
      <c r="E141" s="216" t="s">
        <v>924</v>
      </c>
      <c r="F141" s="217" t="s">
        <v>925</v>
      </c>
      <c r="G141" s="218" t="s">
        <v>904</v>
      </c>
      <c r="H141" s="219">
        <v>1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136</v>
      </c>
      <c r="AT141" s="226" t="s">
        <v>131</v>
      </c>
      <c r="AU141" s="226" t="s">
        <v>85</v>
      </c>
      <c r="AY141" s="14" t="s">
        <v>128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136</v>
      </c>
      <c r="BM141" s="226" t="s">
        <v>926</v>
      </c>
    </row>
    <row r="142" s="2" customFormat="1">
      <c r="A142" s="35"/>
      <c r="B142" s="36"/>
      <c r="C142" s="37"/>
      <c r="D142" s="228" t="s">
        <v>137</v>
      </c>
      <c r="E142" s="37"/>
      <c r="F142" s="229" t="s">
        <v>925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137</v>
      </c>
      <c r="AU142" s="14" t="s">
        <v>85</v>
      </c>
    </row>
    <row r="143" s="2" customFormat="1" ht="24.15" customHeight="1">
      <c r="A143" s="35"/>
      <c r="B143" s="36"/>
      <c r="C143" s="215" t="s">
        <v>151</v>
      </c>
      <c r="D143" s="215" t="s">
        <v>131</v>
      </c>
      <c r="E143" s="216" t="s">
        <v>927</v>
      </c>
      <c r="F143" s="217" t="s">
        <v>928</v>
      </c>
      <c r="G143" s="218" t="s">
        <v>904</v>
      </c>
      <c r="H143" s="219">
        <v>5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136</v>
      </c>
      <c r="AT143" s="226" t="s">
        <v>131</v>
      </c>
      <c r="AU143" s="226" t="s">
        <v>85</v>
      </c>
      <c r="AY143" s="14" t="s">
        <v>128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136</v>
      </c>
      <c r="BM143" s="226" t="s">
        <v>929</v>
      </c>
    </row>
    <row r="144" s="2" customFormat="1">
      <c r="A144" s="35"/>
      <c r="B144" s="36"/>
      <c r="C144" s="37"/>
      <c r="D144" s="228" t="s">
        <v>137</v>
      </c>
      <c r="E144" s="37"/>
      <c r="F144" s="229" t="s">
        <v>928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137</v>
      </c>
      <c r="AU144" s="14" t="s">
        <v>85</v>
      </c>
    </row>
    <row r="145" s="2" customFormat="1" ht="16.5" customHeight="1">
      <c r="A145" s="35"/>
      <c r="B145" s="36"/>
      <c r="C145" s="215" t="s">
        <v>169</v>
      </c>
      <c r="D145" s="215" t="s">
        <v>131</v>
      </c>
      <c r="E145" s="216" t="s">
        <v>930</v>
      </c>
      <c r="F145" s="217" t="s">
        <v>931</v>
      </c>
      <c r="G145" s="218" t="s">
        <v>904</v>
      </c>
      <c r="H145" s="219">
        <v>1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136</v>
      </c>
      <c r="AT145" s="226" t="s">
        <v>131</v>
      </c>
      <c r="AU145" s="226" t="s">
        <v>85</v>
      </c>
      <c r="AY145" s="14" t="s">
        <v>128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136</v>
      </c>
      <c r="BM145" s="226" t="s">
        <v>932</v>
      </c>
    </row>
    <row r="146" s="2" customFormat="1">
      <c r="A146" s="35"/>
      <c r="B146" s="36"/>
      <c r="C146" s="37"/>
      <c r="D146" s="228" t="s">
        <v>137</v>
      </c>
      <c r="E146" s="37"/>
      <c r="F146" s="229" t="s">
        <v>931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137</v>
      </c>
      <c r="AU146" s="14" t="s">
        <v>85</v>
      </c>
    </row>
    <row r="147" s="2" customFormat="1" ht="24.15" customHeight="1">
      <c r="A147" s="35"/>
      <c r="B147" s="36"/>
      <c r="C147" s="215" t="s">
        <v>8</v>
      </c>
      <c r="D147" s="215" t="s">
        <v>131</v>
      </c>
      <c r="E147" s="216" t="s">
        <v>933</v>
      </c>
      <c r="F147" s="217" t="s">
        <v>934</v>
      </c>
      <c r="G147" s="218" t="s">
        <v>904</v>
      </c>
      <c r="H147" s="219">
        <v>1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136</v>
      </c>
      <c r="AT147" s="226" t="s">
        <v>131</v>
      </c>
      <c r="AU147" s="226" t="s">
        <v>85</v>
      </c>
      <c r="AY147" s="14" t="s">
        <v>128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136</v>
      </c>
      <c r="BM147" s="226" t="s">
        <v>935</v>
      </c>
    </row>
    <row r="148" s="2" customFormat="1">
      <c r="A148" s="35"/>
      <c r="B148" s="36"/>
      <c r="C148" s="37"/>
      <c r="D148" s="228" t="s">
        <v>137</v>
      </c>
      <c r="E148" s="37"/>
      <c r="F148" s="229" t="s">
        <v>934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137</v>
      </c>
      <c r="AU148" s="14" t="s">
        <v>85</v>
      </c>
    </row>
    <row r="149" s="2" customFormat="1" ht="24.15" customHeight="1">
      <c r="A149" s="35"/>
      <c r="B149" s="36"/>
      <c r="C149" s="215" t="s">
        <v>182</v>
      </c>
      <c r="D149" s="215" t="s">
        <v>131</v>
      </c>
      <c r="E149" s="216" t="s">
        <v>936</v>
      </c>
      <c r="F149" s="217" t="s">
        <v>937</v>
      </c>
      <c r="G149" s="218" t="s">
        <v>904</v>
      </c>
      <c r="H149" s="219">
        <v>1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136</v>
      </c>
      <c r="AT149" s="226" t="s">
        <v>131</v>
      </c>
      <c r="AU149" s="226" t="s">
        <v>85</v>
      </c>
      <c r="AY149" s="14" t="s">
        <v>128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136</v>
      </c>
      <c r="BM149" s="226" t="s">
        <v>938</v>
      </c>
    </row>
    <row r="150" s="2" customFormat="1">
      <c r="A150" s="35"/>
      <c r="B150" s="36"/>
      <c r="C150" s="37"/>
      <c r="D150" s="228" t="s">
        <v>137</v>
      </c>
      <c r="E150" s="37"/>
      <c r="F150" s="229" t="s">
        <v>937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137</v>
      </c>
      <c r="AU150" s="14" t="s">
        <v>85</v>
      </c>
    </row>
    <row r="151" s="12" customFormat="1" ht="25.92" customHeight="1">
      <c r="A151" s="12"/>
      <c r="B151" s="199"/>
      <c r="C151" s="200"/>
      <c r="D151" s="201" t="s">
        <v>76</v>
      </c>
      <c r="E151" s="202" t="s">
        <v>939</v>
      </c>
      <c r="F151" s="202" t="s">
        <v>940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SUM(P152:P177)</f>
        <v>0</v>
      </c>
      <c r="Q151" s="207"/>
      <c r="R151" s="208">
        <f>SUM(R152:R177)</f>
        <v>0</v>
      </c>
      <c r="S151" s="207"/>
      <c r="T151" s="209">
        <f>SUM(T152:T177)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85</v>
      </c>
      <c r="AT151" s="211" t="s">
        <v>76</v>
      </c>
      <c r="AU151" s="211" t="s">
        <v>77</v>
      </c>
      <c r="AY151" s="210" t="s">
        <v>128</v>
      </c>
      <c r="BK151" s="212">
        <f>SUM(BK152:BK177)</f>
        <v>0</v>
      </c>
    </row>
    <row r="152" s="2" customFormat="1" ht="16.5" customHeight="1">
      <c r="A152" s="35"/>
      <c r="B152" s="36"/>
      <c r="C152" s="215" t="s">
        <v>159</v>
      </c>
      <c r="D152" s="215" t="s">
        <v>131</v>
      </c>
      <c r="E152" s="216" t="s">
        <v>941</v>
      </c>
      <c r="F152" s="217" t="s">
        <v>942</v>
      </c>
      <c r="G152" s="218" t="s">
        <v>231</v>
      </c>
      <c r="H152" s="219">
        <v>95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136</v>
      </c>
      <c r="AT152" s="226" t="s">
        <v>131</v>
      </c>
      <c r="AU152" s="226" t="s">
        <v>85</v>
      </c>
      <c r="AY152" s="14" t="s">
        <v>128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136</v>
      </c>
      <c r="BM152" s="226" t="s">
        <v>943</v>
      </c>
    </row>
    <row r="153" s="2" customFormat="1">
      <c r="A153" s="35"/>
      <c r="B153" s="36"/>
      <c r="C153" s="37"/>
      <c r="D153" s="228" t="s">
        <v>137</v>
      </c>
      <c r="E153" s="37"/>
      <c r="F153" s="229" t="s">
        <v>942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137</v>
      </c>
      <c r="AU153" s="14" t="s">
        <v>85</v>
      </c>
    </row>
    <row r="154" s="2" customFormat="1" ht="16.5" customHeight="1">
      <c r="A154" s="35"/>
      <c r="B154" s="36"/>
      <c r="C154" s="215" t="s">
        <v>190</v>
      </c>
      <c r="D154" s="215" t="s">
        <v>131</v>
      </c>
      <c r="E154" s="216" t="s">
        <v>944</v>
      </c>
      <c r="F154" s="217" t="s">
        <v>945</v>
      </c>
      <c r="G154" s="218" t="s">
        <v>231</v>
      </c>
      <c r="H154" s="219">
        <v>25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136</v>
      </c>
      <c r="AT154" s="226" t="s">
        <v>131</v>
      </c>
      <c r="AU154" s="226" t="s">
        <v>85</v>
      </c>
      <c r="AY154" s="14" t="s">
        <v>128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136</v>
      </c>
      <c r="BM154" s="226" t="s">
        <v>946</v>
      </c>
    </row>
    <row r="155" s="2" customFormat="1">
      <c r="A155" s="35"/>
      <c r="B155" s="36"/>
      <c r="C155" s="37"/>
      <c r="D155" s="228" t="s">
        <v>137</v>
      </c>
      <c r="E155" s="37"/>
      <c r="F155" s="229" t="s">
        <v>945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137</v>
      </c>
      <c r="AU155" s="14" t="s">
        <v>85</v>
      </c>
    </row>
    <row r="156" s="2" customFormat="1" ht="16.5" customHeight="1">
      <c r="A156" s="35"/>
      <c r="B156" s="36"/>
      <c r="C156" s="215" t="s">
        <v>162</v>
      </c>
      <c r="D156" s="215" t="s">
        <v>131</v>
      </c>
      <c r="E156" s="216" t="s">
        <v>947</v>
      </c>
      <c r="F156" s="217" t="s">
        <v>948</v>
      </c>
      <c r="G156" s="218" t="s">
        <v>231</v>
      </c>
      <c r="H156" s="219">
        <v>15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136</v>
      </c>
      <c r="AT156" s="226" t="s">
        <v>131</v>
      </c>
      <c r="AU156" s="226" t="s">
        <v>85</v>
      </c>
      <c r="AY156" s="14" t="s">
        <v>128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136</v>
      </c>
      <c r="BM156" s="226" t="s">
        <v>949</v>
      </c>
    </row>
    <row r="157" s="2" customFormat="1">
      <c r="A157" s="35"/>
      <c r="B157" s="36"/>
      <c r="C157" s="37"/>
      <c r="D157" s="228" t="s">
        <v>137</v>
      </c>
      <c r="E157" s="37"/>
      <c r="F157" s="229" t="s">
        <v>948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137</v>
      </c>
      <c r="AU157" s="14" t="s">
        <v>85</v>
      </c>
    </row>
    <row r="158" s="2" customFormat="1" ht="16.5" customHeight="1">
      <c r="A158" s="35"/>
      <c r="B158" s="36"/>
      <c r="C158" s="215" t="s">
        <v>199</v>
      </c>
      <c r="D158" s="215" t="s">
        <v>131</v>
      </c>
      <c r="E158" s="216" t="s">
        <v>950</v>
      </c>
      <c r="F158" s="217" t="s">
        <v>951</v>
      </c>
      <c r="G158" s="218" t="s">
        <v>231</v>
      </c>
      <c r="H158" s="219">
        <v>100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136</v>
      </c>
      <c r="AT158" s="226" t="s">
        <v>131</v>
      </c>
      <c r="AU158" s="226" t="s">
        <v>85</v>
      </c>
      <c r="AY158" s="14" t="s">
        <v>128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136</v>
      </c>
      <c r="BM158" s="226" t="s">
        <v>952</v>
      </c>
    </row>
    <row r="159" s="2" customFormat="1">
      <c r="A159" s="35"/>
      <c r="B159" s="36"/>
      <c r="C159" s="37"/>
      <c r="D159" s="228" t="s">
        <v>137</v>
      </c>
      <c r="E159" s="37"/>
      <c r="F159" s="229" t="s">
        <v>951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137</v>
      </c>
      <c r="AU159" s="14" t="s">
        <v>85</v>
      </c>
    </row>
    <row r="160" s="2" customFormat="1" ht="16.5" customHeight="1">
      <c r="A160" s="35"/>
      <c r="B160" s="36"/>
      <c r="C160" s="215" t="s">
        <v>165</v>
      </c>
      <c r="D160" s="215" t="s">
        <v>131</v>
      </c>
      <c r="E160" s="216" t="s">
        <v>953</v>
      </c>
      <c r="F160" s="217" t="s">
        <v>954</v>
      </c>
      <c r="G160" s="218" t="s">
        <v>231</v>
      </c>
      <c r="H160" s="219">
        <v>105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136</v>
      </c>
      <c r="AT160" s="226" t="s">
        <v>131</v>
      </c>
      <c r="AU160" s="226" t="s">
        <v>85</v>
      </c>
      <c r="AY160" s="14" t="s">
        <v>128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136</v>
      </c>
      <c r="BM160" s="226" t="s">
        <v>955</v>
      </c>
    </row>
    <row r="161" s="2" customFormat="1">
      <c r="A161" s="35"/>
      <c r="B161" s="36"/>
      <c r="C161" s="37"/>
      <c r="D161" s="228" t="s">
        <v>137</v>
      </c>
      <c r="E161" s="37"/>
      <c r="F161" s="229" t="s">
        <v>954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137</v>
      </c>
      <c r="AU161" s="14" t="s">
        <v>85</v>
      </c>
    </row>
    <row r="162" s="2" customFormat="1" ht="16.5" customHeight="1">
      <c r="A162" s="35"/>
      <c r="B162" s="36"/>
      <c r="C162" s="215" t="s">
        <v>210</v>
      </c>
      <c r="D162" s="215" t="s">
        <v>131</v>
      </c>
      <c r="E162" s="216" t="s">
        <v>956</v>
      </c>
      <c r="F162" s="217" t="s">
        <v>957</v>
      </c>
      <c r="G162" s="218" t="s">
        <v>231</v>
      </c>
      <c r="H162" s="219">
        <v>40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136</v>
      </c>
      <c r="AT162" s="226" t="s">
        <v>131</v>
      </c>
      <c r="AU162" s="226" t="s">
        <v>85</v>
      </c>
      <c r="AY162" s="14" t="s">
        <v>128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136</v>
      </c>
      <c r="BM162" s="226" t="s">
        <v>958</v>
      </c>
    </row>
    <row r="163" s="2" customFormat="1">
      <c r="A163" s="35"/>
      <c r="B163" s="36"/>
      <c r="C163" s="37"/>
      <c r="D163" s="228" t="s">
        <v>137</v>
      </c>
      <c r="E163" s="37"/>
      <c r="F163" s="229" t="s">
        <v>957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137</v>
      </c>
      <c r="AU163" s="14" t="s">
        <v>85</v>
      </c>
    </row>
    <row r="164" s="2" customFormat="1" ht="16.5" customHeight="1">
      <c r="A164" s="35"/>
      <c r="B164" s="36"/>
      <c r="C164" s="215" t="s">
        <v>168</v>
      </c>
      <c r="D164" s="215" t="s">
        <v>131</v>
      </c>
      <c r="E164" s="216" t="s">
        <v>959</v>
      </c>
      <c r="F164" s="217" t="s">
        <v>960</v>
      </c>
      <c r="G164" s="218" t="s">
        <v>231</v>
      </c>
      <c r="H164" s="219">
        <v>70</v>
      </c>
      <c r="I164" s="220"/>
      <c r="J164" s="221">
        <f>ROUND(I164*H164,2)</f>
        <v>0</v>
      </c>
      <c r="K164" s="217" t="s">
        <v>1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136</v>
      </c>
      <c r="AT164" s="226" t="s">
        <v>131</v>
      </c>
      <c r="AU164" s="226" t="s">
        <v>85</v>
      </c>
      <c r="AY164" s="14" t="s">
        <v>128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136</v>
      </c>
      <c r="BM164" s="226" t="s">
        <v>961</v>
      </c>
    </row>
    <row r="165" s="2" customFormat="1">
      <c r="A165" s="35"/>
      <c r="B165" s="36"/>
      <c r="C165" s="37"/>
      <c r="D165" s="228" t="s">
        <v>137</v>
      </c>
      <c r="E165" s="37"/>
      <c r="F165" s="229" t="s">
        <v>960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137</v>
      </c>
      <c r="AU165" s="14" t="s">
        <v>85</v>
      </c>
    </row>
    <row r="166" s="2" customFormat="1" ht="16.5" customHeight="1">
      <c r="A166" s="35"/>
      <c r="B166" s="36"/>
      <c r="C166" s="215" t="s">
        <v>7</v>
      </c>
      <c r="D166" s="215" t="s">
        <v>131</v>
      </c>
      <c r="E166" s="216" t="s">
        <v>962</v>
      </c>
      <c r="F166" s="217" t="s">
        <v>963</v>
      </c>
      <c r="G166" s="218" t="s">
        <v>231</v>
      </c>
      <c r="H166" s="219">
        <v>30</v>
      </c>
      <c r="I166" s="220"/>
      <c r="J166" s="221">
        <f>ROUND(I166*H166,2)</f>
        <v>0</v>
      </c>
      <c r="K166" s="217" t="s">
        <v>1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136</v>
      </c>
      <c r="AT166" s="226" t="s">
        <v>131</v>
      </c>
      <c r="AU166" s="226" t="s">
        <v>85</v>
      </c>
      <c r="AY166" s="14" t="s">
        <v>128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136</v>
      </c>
      <c r="BM166" s="226" t="s">
        <v>964</v>
      </c>
    </row>
    <row r="167" s="2" customFormat="1">
      <c r="A167" s="35"/>
      <c r="B167" s="36"/>
      <c r="C167" s="37"/>
      <c r="D167" s="228" t="s">
        <v>137</v>
      </c>
      <c r="E167" s="37"/>
      <c r="F167" s="229" t="s">
        <v>963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137</v>
      </c>
      <c r="AU167" s="14" t="s">
        <v>85</v>
      </c>
    </row>
    <row r="168" s="2" customFormat="1" ht="16.5" customHeight="1">
      <c r="A168" s="35"/>
      <c r="B168" s="36"/>
      <c r="C168" s="215" t="s">
        <v>173</v>
      </c>
      <c r="D168" s="215" t="s">
        <v>131</v>
      </c>
      <c r="E168" s="216" t="s">
        <v>965</v>
      </c>
      <c r="F168" s="217" t="s">
        <v>966</v>
      </c>
      <c r="G168" s="218" t="s">
        <v>231</v>
      </c>
      <c r="H168" s="219">
        <v>120</v>
      </c>
      <c r="I168" s="220"/>
      <c r="J168" s="221">
        <f>ROUND(I168*H168,2)</f>
        <v>0</v>
      </c>
      <c r="K168" s="217" t="s">
        <v>1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136</v>
      </c>
      <c r="AT168" s="226" t="s">
        <v>131</v>
      </c>
      <c r="AU168" s="226" t="s">
        <v>85</v>
      </c>
      <c r="AY168" s="14" t="s">
        <v>128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136</v>
      </c>
      <c r="BM168" s="226" t="s">
        <v>967</v>
      </c>
    </row>
    <row r="169" s="2" customFormat="1">
      <c r="A169" s="35"/>
      <c r="B169" s="36"/>
      <c r="C169" s="37"/>
      <c r="D169" s="228" t="s">
        <v>137</v>
      </c>
      <c r="E169" s="37"/>
      <c r="F169" s="229" t="s">
        <v>966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137</v>
      </c>
      <c r="AU169" s="14" t="s">
        <v>85</v>
      </c>
    </row>
    <row r="170" s="2" customFormat="1" ht="55.5" customHeight="1">
      <c r="A170" s="35"/>
      <c r="B170" s="36"/>
      <c r="C170" s="215" t="s">
        <v>317</v>
      </c>
      <c r="D170" s="215" t="s">
        <v>131</v>
      </c>
      <c r="E170" s="216" t="s">
        <v>968</v>
      </c>
      <c r="F170" s="217" t="s">
        <v>969</v>
      </c>
      <c r="G170" s="218" t="s">
        <v>231</v>
      </c>
      <c r="H170" s="219">
        <v>40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136</v>
      </c>
      <c r="AT170" s="226" t="s">
        <v>131</v>
      </c>
      <c r="AU170" s="226" t="s">
        <v>85</v>
      </c>
      <c r="AY170" s="14" t="s">
        <v>128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136</v>
      </c>
      <c r="BM170" s="226" t="s">
        <v>970</v>
      </c>
    </row>
    <row r="171" s="2" customFormat="1">
      <c r="A171" s="35"/>
      <c r="B171" s="36"/>
      <c r="C171" s="37"/>
      <c r="D171" s="228" t="s">
        <v>137</v>
      </c>
      <c r="E171" s="37"/>
      <c r="F171" s="229" t="s">
        <v>969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137</v>
      </c>
      <c r="AU171" s="14" t="s">
        <v>85</v>
      </c>
    </row>
    <row r="172" s="2" customFormat="1" ht="44.25" customHeight="1">
      <c r="A172" s="35"/>
      <c r="B172" s="36"/>
      <c r="C172" s="215" t="s">
        <v>177</v>
      </c>
      <c r="D172" s="215" t="s">
        <v>131</v>
      </c>
      <c r="E172" s="216" t="s">
        <v>971</v>
      </c>
      <c r="F172" s="217" t="s">
        <v>972</v>
      </c>
      <c r="G172" s="218" t="s">
        <v>231</v>
      </c>
      <c r="H172" s="219">
        <v>10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136</v>
      </c>
      <c r="AT172" s="226" t="s">
        <v>131</v>
      </c>
      <c r="AU172" s="226" t="s">
        <v>85</v>
      </c>
      <c r="AY172" s="14" t="s">
        <v>128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136</v>
      </c>
      <c r="BM172" s="226" t="s">
        <v>973</v>
      </c>
    </row>
    <row r="173" s="2" customFormat="1">
      <c r="A173" s="35"/>
      <c r="B173" s="36"/>
      <c r="C173" s="37"/>
      <c r="D173" s="228" t="s">
        <v>137</v>
      </c>
      <c r="E173" s="37"/>
      <c r="F173" s="229" t="s">
        <v>972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137</v>
      </c>
      <c r="AU173" s="14" t="s">
        <v>85</v>
      </c>
    </row>
    <row r="174" s="2" customFormat="1" ht="24.15" customHeight="1">
      <c r="A174" s="35"/>
      <c r="B174" s="36"/>
      <c r="C174" s="215" t="s">
        <v>328</v>
      </c>
      <c r="D174" s="215" t="s">
        <v>131</v>
      </c>
      <c r="E174" s="216" t="s">
        <v>974</v>
      </c>
      <c r="F174" s="217" t="s">
        <v>975</v>
      </c>
      <c r="G174" s="218" t="s">
        <v>231</v>
      </c>
      <c r="H174" s="219">
        <v>10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136</v>
      </c>
      <c r="AT174" s="226" t="s">
        <v>131</v>
      </c>
      <c r="AU174" s="226" t="s">
        <v>85</v>
      </c>
      <c r="AY174" s="14" t="s">
        <v>128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136</v>
      </c>
      <c r="BM174" s="226" t="s">
        <v>976</v>
      </c>
    </row>
    <row r="175" s="2" customFormat="1">
      <c r="A175" s="35"/>
      <c r="B175" s="36"/>
      <c r="C175" s="37"/>
      <c r="D175" s="228" t="s">
        <v>137</v>
      </c>
      <c r="E175" s="37"/>
      <c r="F175" s="229" t="s">
        <v>975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137</v>
      </c>
      <c r="AU175" s="14" t="s">
        <v>85</v>
      </c>
    </row>
    <row r="176" s="2" customFormat="1" ht="16.5" customHeight="1">
      <c r="A176" s="35"/>
      <c r="B176" s="36"/>
      <c r="C176" s="215" t="s">
        <v>186</v>
      </c>
      <c r="D176" s="215" t="s">
        <v>131</v>
      </c>
      <c r="E176" s="216" t="s">
        <v>977</v>
      </c>
      <c r="F176" s="217" t="s">
        <v>978</v>
      </c>
      <c r="G176" s="218" t="s">
        <v>411</v>
      </c>
      <c r="H176" s="219">
        <v>1</v>
      </c>
      <c r="I176" s="220"/>
      <c r="J176" s="221">
        <f>ROUND(I176*H176,2)</f>
        <v>0</v>
      </c>
      <c r="K176" s="217" t="s">
        <v>1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136</v>
      </c>
      <c r="AT176" s="226" t="s">
        <v>131</v>
      </c>
      <c r="AU176" s="226" t="s">
        <v>85</v>
      </c>
      <c r="AY176" s="14" t="s">
        <v>128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136</v>
      </c>
      <c r="BM176" s="226" t="s">
        <v>979</v>
      </c>
    </row>
    <row r="177" s="2" customFormat="1">
      <c r="A177" s="35"/>
      <c r="B177" s="36"/>
      <c r="C177" s="37"/>
      <c r="D177" s="228" t="s">
        <v>137</v>
      </c>
      <c r="E177" s="37"/>
      <c r="F177" s="229" t="s">
        <v>978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137</v>
      </c>
      <c r="AU177" s="14" t="s">
        <v>85</v>
      </c>
    </row>
    <row r="178" s="12" customFormat="1" ht="25.92" customHeight="1">
      <c r="A178" s="12"/>
      <c r="B178" s="199"/>
      <c r="C178" s="200"/>
      <c r="D178" s="201" t="s">
        <v>76</v>
      </c>
      <c r="E178" s="202" t="s">
        <v>980</v>
      </c>
      <c r="F178" s="202" t="s">
        <v>981</v>
      </c>
      <c r="G178" s="200"/>
      <c r="H178" s="200"/>
      <c r="I178" s="203"/>
      <c r="J178" s="204">
        <f>BK178</f>
        <v>0</v>
      </c>
      <c r="K178" s="200"/>
      <c r="L178" s="205"/>
      <c r="M178" s="206"/>
      <c r="N178" s="207"/>
      <c r="O178" s="207"/>
      <c r="P178" s="208">
        <f>SUM(P179:P192)</f>
        <v>0</v>
      </c>
      <c r="Q178" s="207"/>
      <c r="R178" s="208">
        <f>SUM(R179:R192)</f>
        <v>0</v>
      </c>
      <c r="S178" s="207"/>
      <c r="T178" s="209">
        <f>SUM(T179:T192)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85</v>
      </c>
      <c r="AT178" s="211" t="s">
        <v>76</v>
      </c>
      <c r="AU178" s="211" t="s">
        <v>77</v>
      </c>
      <c r="AY178" s="210" t="s">
        <v>128</v>
      </c>
      <c r="BK178" s="212">
        <f>SUM(BK179:BK192)</f>
        <v>0</v>
      </c>
    </row>
    <row r="179" s="2" customFormat="1" ht="37.8" customHeight="1">
      <c r="A179" s="35"/>
      <c r="B179" s="36"/>
      <c r="C179" s="215" t="s">
        <v>337</v>
      </c>
      <c r="D179" s="215" t="s">
        <v>131</v>
      </c>
      <c r="E179" s="216" t="s">
        <v>982</v>
      </c>
      <c r="F179" s="217" t="s">
        <v>983</v>
      </c>
      <c r="G179" s="218" t="s">
        <v>411</v>
      </c>
      <c r="H179" s="219">
        <v>1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42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136</v>
      </c>
      <c r="AT179" s="226" t="s">
        <v>131</v>
      </c>
      <c r="AU179" s="226" t="s">
        <v>85</v>
      </c>
      <c r="AY179" s="14" t="s">
        <v>128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136</v>
      </c>
      <c r="BM179" s="226" t="s">
        <v>984</v>
      </c>
    </row>
    <row r="180" s="2" customFormat="1">
      <c r="A180" s="35"/>
      <c r="B180" s="36"/>
      <c r="C180" s="37"/>
      <c r="D180" s="228" t="s">
        <v>137</v>
      </c>
      <c r="E180" s="37"/>
      <c r="F180" s="229" t="s">
        <v>983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137</v>
      </c>
      <c r="AU180" s="14" t="s">
        <v>85</v>
      </c>
    </row>
    <row r="181" s="2" customFormat="1" ht="24.15" customHeight="1">
      <c r="A181" s="35"/>
      <c r="B181" s="36"/>
      <c r="C181" s="215" t="s">
        <v>189</v>
      </c>
      <c r="D181" s="215" t="s">
        <v>131</v>
      </c>
      <c r="E181" s="216" t="s">
        <v>985</v>
      </c>
      <c r="F181" s="217" t="s">
        <v>986</v>
      </c>
      <c r="G181" s="218" t="s">
        <v>411</v>
      </c>
      <c r="H181" s="219">
        <v>1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136</v>
      </c>
      <c r="AT181" s="226" t="s">
        <v>131</v>
      </c>
      <c r="AU181" s="226" t="s">
        <v>85</v>
      </c>
      <c r="AY181" s="14" t="s">
        <v>128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136</v>
      </c>
      <c r="BM181" s="226" t="s">
        <v>987</v>
      </c>
    </row>
    <row r="182" s="2" customFormat="1">
      <c r="A182" s="35"/>
      <c r="B182" s="36"/>
      <c r="C182" s="37"/>
      <c r="D182" s="228" t="s">
        <v>137</v>
      </c>
      <c r="E182" s="37"/>
      <c r="F182" s="229" t="s">
        <v>986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137</v>
      </c>
      <c r="AU182" s="14" t="s">
        <v>85</v>
      </c>
    </row>
    <row r="183" s="2" customFormat="1" ht="16.5" customHeight="1">
      <c r="A183" s="35"/>
      <c r="B183" s="36"/>
      <c r="C183" s="215" t="s">
        <v>346</v>
      </c>
      <c r="D183" s="215" t="s">
        <v>131</v>
      </c>
      <c r="E183" s="216" t="s">
        <v>988</v>
      </c>
      <c r="F183" s="217" t="s">
        <v>989</v>
      </c>
      <c r="G183" s="218" t="s">
        <v>411</v>
      </c>
      <c r="H183" s="219">
        <v>1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136</v>
      </c>
      <c r="AT183" s="226" t="s">
        <v>131</v>
      </c>
      <c r="AU183" s="226" t="s">
        <v>85</v>
      </c>
      <c r="AY183" s="14" t="s">
        <v>128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136</v>
      </c>
      <c r="BM183" s="226" t="s">
        <v>990</v>
      </c>
    </row>
    <row r="184" s="2" customFormat="1">
      <c r="A184" s="35"/>
      <c r="B184" s="36"/>
      <c r="C184" s="37"/>
      <c r="D184" s="228" t="s">
        <v>137</v>
      </c>
      <c r="E184" s="37"/>
      <c r="F184" s="229" t="s">
        <v>989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137</v>
      </c>
      <c r="AU184" s="14" t="s">
        <v>85</v>
      </c>
    </row>
    <row r="185" s="2" customFormat="1" ht="16.5" customHeight="1">
      <c r="A185" s="35"/>
      <c r="B185" s="36"/>
      <c r="C185" s="215" t="s">
        <v>193</v>
      </c>
      <c r="D185" s="215" t="s">
        <v>131</v>
      </c>
      <c r="E185" s="216" t="s">
        <v>991</v>
      </c>
      <c r="F185" s="217" t="s">
        <v>992</v>
      </c>
      <c r="G185" s="218" t="s">
        <v>411</v>
      </c>
      <c r="H185" s="219">
        <v>1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136</v>
      </c>
      <c r="AT185" s="226" t="s">
        <v>131</v>
      </c>
      <c r="AU185" s="226" t="s">
        <v>85</v>
      </c>
      <c r="AY185" s="14" t="s">
        <v>128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136</v>
      </c>
      <c r="BM185" s="226" t="s">
        <v>993</v>
      </c>
    </row>
    <row r="186" s="2" customFormat="1">
      <c r="A186" s="35"/>
      <c r="B186" s="36"/>
      <c r="C186" s="37"/>
      <c r="D186" s="228" t="s">
        <v>137</v>
      </c>
      <c r="E186" s="37"/>
      <c r="F186" s="229" t="s">
        <v>992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137</v>
      </c>
      <c r="AU186" s="14" t="s">
        <v>85</v>
      </c>
    </row>
    <row r="187" s="2" customFormat="1" ht="16.5" customHeight="1">
      <c r="A187" s="35"/>
      <c r="B187" s="36"/>
      <c r="C187" s="215" t="s">
        <v>355</v>
      </c>
      <c r="D187" s="215" t="s">
        <v>131</v>
      </c>
      <c r="E187" s="216" t="s">
        <v>994</v>
      </c>
      <c r="F187" s="217" t="s">
        <v>995</v>
      </c>
      <c r="G187" s="218" t="s">
        <v>411</v>
      </c>
      <c r="H187" s="219">
        <v>1</v>
      </c>
      <c r="I187" s="220"/>
      <c r="J187" s="221">
        <f>ROUND(I187*H187,2)</f>
        <v>0</v>
      </c>
      <c r="K187" s="217" t="s">
        <v>1</v>
      </c>
      <c r="L187" s="41"/>
      <c r="M187" s="222" t="s">
        <v>1</v>
      </c>
      <c r="N187" s="223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136</v>
      </c>
      <c r="AT187" s="226" t="s">
        <v>131</v>
      </c>
      <c r="AU187" s="226" t="s">
        <v>85</v>
      </c>
      <c r="AY187" s="14" t="s">
        <v>128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136</v>
      </c>
      <c r="BM187" s="226" t="s">
        <v>996</v>
      </c>
    </row>
    <row r="188" s="2" customFormat="1">
      <c r="A188" s="35"/>
      <c r="B188" s="36"/>
      <c r="C188" s="37"/>
      <c r="D188" s="228" t="s">
        <v>137</v>
      </c>
      <c r="E188" s="37"/>
      <c r="F188" s="229" t="s">
        <v>995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137</v>
      </c>
      <c r="AU188" s="14" t="s">
        <v>85</v>
      </c>
    </row>
    <row r="189" s="2" customFormat="1" ht="16.5" customHeight="1">
      <c r="A189" s="35"/>
      <c r="B189" s="36"/>
      <c r="C189" s="215" t="s">
        <v>196</v>
      </c>
      <c r="D189" s="215" t="s">
        <v>131</v>
      </c>
      <c r="E189" s="216" t="s">
        <v>997</v>
      </c>
      <c r="F189" s="217" t="s">
        <v>998</v>
      </c>
      <c r="G189" s="218" t="s">
        <v>411</v>
      </c>
      <c r="H189" s="219">
        <v>1</v>
      </c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136</v>
      </c>
      <c r="AT189" s="226" t="s">
        <v>131</v>
      </c>
      <c r="AU189" s="226" t="s">
        <v>85</v>
      </c>
      <c r="AY189" s="14" t="s">
        <v>128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136</v>
      </c>
      <c r="BM189" s="226" t="s">
        <v>999</v>
      </c>
    </row>
    <row r="190" s="2" customFormat="1">
      <c r="A190" s="35"/>
      <c r="B190" s="36"/>
      <c r="C190" s="37"/>
      <c r="D190" s="228" t="s">
        <v>137</v>
      </c>
      <c r="E190" s="37"/>
      <c r="F190" s="229" t="s">
        <v>998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137</v>
      </c>
      <c r="AU190" s="14" t="s">
        <v>85</v>
      </c>
    </row>
    <row r="191" s="2" customFormat="1" ht="21.75" customHeight="1">
      <c r="A191" s="35"/>
      <c r="B191" s="36"/>
      <c r="C191" s="215" t="s">
        <v>364</v>
      </c>
      <c r="D191" s="215" t="s">
        <v>131</v>
      </c>
      <c r="E191" s="216" t="s">
        <v>1000</v>
      </c>
      <c r="F191" s="217" t="s">
        <v>1001</v>
      </c>
      <c r="G191" s="218" t="s">
        <v>904</v>
      </c>
      <c r="H191" s="219">
        <v>1</v>
      </c>
      <c r="I191" s="220"/>
      <c r="J191" s="221">
        <f>ROUND(I191*H191,2)</f>
        <v>0</v>
      </c>
      <c r="K191" s="217" t="s">
        <v>1</v>
      </c>
      <c r="L191" s="41"/>
      <c r="M191" s="222" t="s">
        <v>1</v>
      </c>
      <c r="N191" s="223" t="s">
        <v>42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136</v>
      </c>
      <c r="AT191" s="226" t="s">
        <v>131</v>
      </c>
      <c r="AU191" s="226" t="s">
        <v>85</v>
      </c>
      <c r="AY191" s="14" t="s">
        <v>128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136</v>
      </c>
      <c r="BM191" s="226" t="s">
        <v>1002</v>
      </c>
    </row>
    <row r="192" s="2" customFormat="1">
      <c r="A192" s="35"/>
      <c r="B192" s="36"/>
      <c r="C192" s="37"/>
      <c r="D192" s="228" t="s">
        <v>137</v>
      </c>
      <c r="E192" s="37"/>
      <c r="F192" s="229" t="s">
        <v>1001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137</v>
      </c>
      <c r="AU192" s="14" t="s">
        <v>85</v>
      </c>
    </row>
    <row r="193" s="12" customFormat="1" ht="25.92" customHeight="1">
      <c r="A193" s="12"/>
      <c r="B193" s="199"/>
      <c r="C193" s="200"/>
      <c r="D193" s="201" t="s">
        <v>76</v>
      </c>
      <c r="E193" s="202" t="s">
        <v>1003</v>
      </c>
      <c r="F193" s="202" t="s">
        <v>1004</v>
      </c>
      <c r="G193" s="200"/>
      <c r="H193" s="200"/>
      <c r="I193" s="203"/>
      <c r="J193" s="204">
        <f>BK193</f>
        <v>0</v>
      </c>
      <c r="K193" s="200"/>
      <c r="L193" s="205"/>
      <c r="M193" s="206"/>
      <c r="N193" s="207"/>
      <c r="O193" s="207"/>
      <c r="P193" s="208">
        <f>SUM(P194:P199)</f>
        <v>0</v>
      </c>
      <c r="Q193" s="207"/>
      <c r="R193" s="208">
        <f>SUM(R194:R199)</f>
        <v>0</v>
      </c>
      <c r="S193" s="207"/>
      <c r="T193" s="209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85</v>
      </c>
      <c r="AT193" s="211" t="s">
        <v>76</v>
      </c>
      <c r="AU193" s="211" t="s">
        <v>77</v>
      </c>
      <c r="AY193" s="210" t="s">
        <v>128</v>
      </c>
      <c r="BK193" s="212">
        <f>SUM(BK194:BK199)</f>
        <v>0</v>
      </c>
    </row>
    <row r="194" s="2" customFormat="1" ht="16.5" customHeight="1">
      <c r="A194" s="35"/>
      <c r="B194" s="36"/>
      <c r="C194" s="215" t="s">
        <v>202</v>
      </c>
      <c r="D194" s="215" t="s">
        <v>131</v>
      </c>
      <c r="E194" s="216" t="s">
        <v>1005</v>
      </c>
      <c r="F194" s="217" t="s">
        <v>1006</v>
      </c>
      <c r="G194" s="218" t="s">
        <v>411</v>
      </c>
      <c r="H194" s="219">
        <v>1</v>
      </c>
      <c r="I194" s="220"/>
      <c r="J194" s="221">
        <f>ROUND(I194*H194,2)</f>
        <v>0</v>
      </c>
      <c r="K194" s="217" t="s">
        <v>1</v>
      </c>
      <c r="L194" s="41"/>
      <c r="M194" s="222" t="s">
        <v>1</v>
      </c>
      <c r="N194" s="223" t="s">
        <v>42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136</v>
      </c>
      <c r="AT194" s="226" t="s">
        <v>131</v>
      </c>
      <c r="AU194" s="226" t="s">
        <v>85</v>
      </c>
      <c r="AY194" s="14" t="s">
        <v>128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136</v>
      </c>
      <c r="BM194" s="226" t="s">
        <v>1007</v>
      </c>
    </row>
    <row r="195" s="2" customFormat="1">
      <c r="A195" s="35"/>
      <c r="B195" s="36"/>
      <c r="C195" s="37"/>
      <c r="D195" s="228" t="s">
        <v>137</v>
      </c>
      <c r="E195" s="37"/>
      <c r="F195" s="229" t="s">
        <v>1006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137</v>
      </c>
      <c r="AU195" s="14" t="s">
        <v>85</v>
      </c>
    </row>
    <row r="196" s="2" customFormat="1" ht="16.5" customHeight="1">
      <c r="A196" s="35"/>
      <c r="B196" s="36"/>
      <c r="C196" s="215" t="s">
        <v>373</v>
      </c>
      <c r="D196" s="215" t="s">
        <v>131</v>
      </c>
      <c r="E196" s="216" t="s">
        <v>1008</v>
      </c>
      <c r="F196" s="217" t="s">
        <v>1009</v>
      </c>
      <c r="G196" s="218" t="s">
        <v>411</v>
      </c>
      <c r="H196" s="219">
        <v>1</v>
      </c>
      <c r="I196" s="220"/>
      <c r="J196" s="221">
        <f>ROUND(I196*H196,2)</f>
        <v>0</v>
      </c>
      <c r="K196" s="217" t="s">
        <v>1</v>
      </c>
      <c r="L196" s="41"/>
      <c r="M196" s="222" t="s">
        <v>1</v>
      </c>
      <c r="N196" s="223" t="s">
        <v>42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136</v>
      </c>
      <c r="AT196" s="226" t="s">
        <v>131</v>
      </c>
      <c r="AU196" s="226" t="s">
        <v>85</v>
      </c>
      <c r="AY196" s="14" t="s">
        <v>128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136</v>
      </c>
      <c r="BM196" s="226" t="s">
        <v>1010</v>
      </c>
    </row>
    <row r="197" s="2" customFormat="1">
      <c r="A197" s="35"/>
      <c r="B197" s="36"/>
      <c r="C197" s="37"/>
      <c r="D197" s="228" t="s">
        <v>137</v>
      </c>
      <c r="E197" s="37"/>
      <c r="F197" s="229" t="s">
        <v>1009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137</v>
      </c>
      <c r="AU197" s="14" t="s">
        <v>85</v>
      </c>
    </row>
    <row r="198" s="2" customFormat="1" ht="16.5" customHeight="1">
      <c r="A198" s="35"/>
      <c r="B198" s="36"/>
      <c r="C198" s="215" t="s">
        <v>209</v>
      </c>
      <c r="D198" s="215" t="s">
        <v>131</v>
      </c>
      <c r="E198" s="216" t="s">
        <v>1011</v>
      </c>
      <c r="F198" s="217" t="s">
        <v>1012</v>
      </c>
      <c r="G198" s="218" t="s">
        <v>411</v>
      </c>
      <c r="H198" s="219">
        <v>1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136</v>
      </c>
      <c r="AT198" s="226" t="s">
        <v>131</v>
      </c>
      <c r="AU198" s="226" t="s">
        <v>85</v>
      </c>
      <c r="AY198" s="14" t="s">
        <v>128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136</v>
      </c>
      <c r="BM198" s="226" t="s">
        <v>1013</v>
      </c>
    </row>
    <row r="199" s="2" customFormat="1">
      <c r="A199" s="35"/>
      <c r="B199" s="36"/>
      <c r="C199" s="37"/>
      <c r="D199" s="228" t="s">
        <v>137</v>
      </c>
      <c r="E199" s="37"/>
      <c r="F199" s="229" t="s">
        <v>1012</v>
      </c>
      <c r="G199" s="37"/>
      <c r="H199" s="37"/>
      <c r="I199" s="230"/>
      <c r="J199" s="37"/>
      <c r="K199" s="37"/>
      <c r="L199" s="41"/>
      <c r="M199" s="244"/>
      <c r="N199" s="245"/>
      <c r="O199" s="246"/>
      <c r="P199" s="246"/>
      <c r="Q199" s="246"/>
      <c r="R199" s="246"/>
      <c r="S199" s="246"/>
      <c r="T199" s="247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137</v>
      </c>
      <c r="AU199" s="14" t="s">
        <v>85</v>
      </c>
    </row>
    <row r="200" s="2" customFormat="1" ht="6.96" customHeight="1">
      <c r="A200" s="35"/>
      <c r="B200" s="63"/>
      <c r="C200" s="64"/>
      <c r="D200" s="64"/>
      <c r="E200" s="64"/>
      <c r="F200" s="64"/>
      <c r="G200" s="64"/>
      <c r="H200" s="64"/>
      <c r="I200" s="64"/>
      <c r="J200" s="64"/>
      <c r="K200" s="64"/>
      <c r="L200" s="41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sheet="1" autoFilter="0" formatColumns="0" formatRows="0" objects="1" scenarios="1" spinCount="100000" saltValue="lrjc5YXwYPwwGfNhCoHQ53FCkC/t1VRXi9kMFs7IjcYDirxf/1NcRDuBUz6nL/R/c98VvFgeShg2NiZgY4xy1A==" hashValue="DNF4Iohch7KfuHUvI/1tyobTYJV5c+XEn5LkKToJvY8SadmMWRDu6OUbxQU5K0b+fASnHnyAj7IGQwJAZN6N6g==" algorithmName="SHA-512" password="CC35"/>
  <autoFilter ref="C120:K19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kotelny Gymnázium Broumov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ROUND((SUM(BE117:BE138)),  2)</f>
        <v>0</v>
      </c>
      <c r="G33" s="35"/>
      <c r="H33" s="35"/>
      <c r="I33" s="152">
        <v>0.20999999999999999</v>
      </c>
      <c r="J33" s="151">
        <f>ROUND(((SUM(BE117:BE138))*I33),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ROUND((SUM(BF117:BF138)),  2)</f>
        <v>0</v>
      </c>
      <c r="G34" s="35"/>
      <c r="H34" s="35"/>
      <c r="I34" s="152">
        <v>0.12</v>
      </c>
      <c r="J34" s="151">
        <f>ROUND(((SUM(BF117:BF138))*I34),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ROUND((SUM(BH117:BH138)),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ROUND((SUM(BI117:BI138)),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kotelny Gymnázium Broumov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Broumov</v>
      </c>
      <c r="G89" s="37"/>
      <c r="H89" s="37"/>
      <c r="I89" s="29" t="s">
        <v>22</v>
      </c>
      <c r="J89" s="76" t="str">
        <f>IF(J12="","",J12)</f>
        <v>12. 4. 2024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EVELIS,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1015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113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Rekonstrukce kotelny Gymnázium Broumov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04 - Vedlejší rozpočtové náklady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Broumov</v>
      </c>
      <c r="G111" s="37"/>
      <c r="H111" s="37"/>
      <c r="I111" s="29" t="s">
        <v>22</v>
      </c>
      <c r="J111" s="76" t="str">
        <f>IF(J12="","",J12)</f>
        <v>12. 4. 2024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32</v>
      </c>
      <c r="J114" s="33" t="str">
        <f>E24</f>
        <v>EVELIS,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114</v>
      </c>
      <c r="D116" s="191" t="s">
        <v>62</v>
      </c>
      <c r="E116" s="191" t="s">
        <v>58</v>
      </c>
      <c r="F116" s="191" t="s">
        <v>59</v>
      </c>
      <c r="G116" s="191" t="s">
        <v>115</v>
      </c>
      <c r="H116" s="191" t="s">
        <v>116</v>
      </c>
      <c r="I116" s="191" t="s">
        <v>117</v>
      </c>
      <c r="J116" s="191" t="s">
        <v>102</v>
      </c>
      <c r="K116" s="192" t="s">
        <v>118</v>
      </c>
      <c r="L116" s="193"/>
      <c r="M116" s="97" t="s">
        <v>1</v>
      </c>
      <c r="N116" s="98" t="s">
        <v>41</v>
      </c>
      <c r="O116" s="98" t="s">
        <v>119</v>
      </c>
      <c r="P116" s="98" t="s">
        <v>120</v>
      </c>
      <c r="Q116" s="98" t="s">
        <v>121</v>
      </c>
      <c r="R116" s="98" t="s">
        <v>122</v>
      </c>
      <c r="S116" s="98" t="s">
        <v>123</v>
      </c>
      <c r="T116" s="99" t="s">
        <v>124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125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104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1016</v>
      </c>
      <c r="F118" s="202" t="s">
        <v>95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SUM(P119:P138)</f>
        <v>0</v>
      </c>
      <c r="Q118" s="207"/>
      <c r="R118" s="208">
        <f>SUM(R119:R138)</f>
        <v>0</v>
      </c>
      <c r="S118" s="207"/>
      <c r="T118" s="209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148</v>
      </c>
      <c r="AT118" s="211" t="s">
        <v>76</v>
      </c>
      <c r="AU118" s="211" t="s">
        <v>77</v>
      </c>
      <c r="AY118" s="210" t="s">
        <v>128</v>
      </c>
      <c r="BK118" s="212">
        <f>SUM(BK119:BK138)</f>
        <v>0</v>
      </c>
    </row>
    <row r="119" s="2" customFormat="1" ht="37.8" customHeight="1">
      <c r="A119" s="35"/>
      <c r="B119" s="36"/>
      <c r="C119" s="215" t="s">
        <v>85</v>
      </c>
      <c r="D119" s="215" t="s">
        <v>131</v>
      </c>
      <c r="E119" s="216" t="s">
        <v>1017</v>
      </c>
      <c r="F119" s="217" t="s">
        <v>1018</v>
      </c>
      <c r="G119" s="218" t="s">
        <v>411</v>
      </c>
      <c r="H119" s="219">
        <v>1</v>
      </c>
      <c r="I119" s="220"/>
      <c r="J119" s="221">
        <f>ROUND(I119*H119,2)</f>
        <v>0</v>
      </c>
      <c r="K119" s="217" t="s">
        <v>1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1019</v>
      </c>
      <c r="AT119" s="226" t="s">
        <v>131</v>
      </c>
      <c r="AU119" s="226" t="s">
        <v>85</v>
      </c>
      <c r="AY119" s="14" t="s">
        <v>128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1019</v>
      </c>
      <c r="BM119" s="226" t="s">
        <v>1020</v>
      </c>
    </row>
    <row r="120" s="2" customFormat="1">
      <c r="A120" s="35"/>
      <c r="B120" s="36"/>
      <c r="C120" s="37"/>
      <c r="D120" s="228" t="s">
        <v>137</v>
      </c>
      <c r="E120" s="37"/>
      <c r="F120" s="229" t="s">
        <v>1018</v>
      </c>
      <c r="G120" s="37"/>
      <c r="H120" s="37"/>
      <c r="I120" s="230"/>
      <c r="J120" s="37"/>
      <c r="K120" s="37"/>
      <c r="L120" s="41"/>
      <c r="M120" s="231"/>
      <c r="N120" s="232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137</v>
      </c>
      <c r="AU120" s="14" t="s">
        <v>85</v>
      </c>
    </row>
    <row r="121" s="2" customFormat="1" ht="16.5" customHeight="1">
      <c r="A121" s="35"/>
      <c r="B121" s="36"/>
      <c r="C121" s="215" t="s">
        <v>87</v>
      </c>
      <c r="D121" s="215" t="s">
        <v>131</v>
      </c>
      <c r="E121" s="216" t="s">
        <v>1021</v>
      </c>
      <c r="F121" s="217" t="s">
        <v>1022</v>
      </c>
      <c r="G121" s="218" t="s">
        <v>411</v>
      </c>
      <c r="H121" s="219">
        <v>1</v>
      </c>
      <c r="I121" s="220"/>
      <c r="J121" s="221">
        <f>ROUND(I121*H121,2)</f>
        <v>0</v>
      </c>
      <c r="K121" s="217" t="s">
        <v>1</v>
      </c>
      <c r="L121" s="41"/>
      <c r="M121" s="222" t="s">
        <v>1</v>
      </c>
      <c r="N121" s="223" t="s">
        <v>42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1019</v>
      </c>
      <c r="AT121" s="226" t="s">
        <v>131</v>
      </c>
      <c r="AU121" s="226" t="s">
        <v>85</v>
      </c>
      <c r="AY121" s="14" t="s">
        <v>128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85</v>
      </c>
      <c r="BK121" s="227">
        <f>ROUND(I121*H121,2)</f>
        <v>0</v>
      </c>
      <c r="BL121" s="14" t="s">
        <v>1019</v>
      </c>
      <c r="BM121" s="226" t="s">
        <v>1023</v>
      </c>
    </row>
    <row r="122" s="2" customFormat="1">
      <c r="A122" s="35"/>
      <c r="B122" s="36"/>
      <c r="C122" s="37"/>
      <c r="D122" s="228" t="s">
        <v>137</v>
      </c>
      <c r="E122" s="37"/>
      <c r="F122" s="229" t="s">
        <v>1022</v>
      </c>
      <c r="G122" s="37"/>
      <c r="H122" s="37"/>
      <c r="I122" s="230"/>
      <c r="J122" s="37"/>
      <c r="K122" s="37"/>
      <c r="L122" s="41"/>
      <c r="M122" s="231"/>
      <c r="N122" s="232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137</v>
      </c>
      <c r="AU122" s="14" t="s">
        <v>85</v>
      </c>
    </row>
    <row r="123" s="2" customFormat="1" ht="16.5" customHeight="1">
      <c r="A123" s="35"/>
      <c r="B123" s="36"/>
      <c r="C123" s="215" t="s">
        <v>129</v>
      </c>
      <c r="D123" s="215" t="s">
        <v>131</v>
      </c>
      <c r="E123" s="216" t="s">
        <v>1024</v>
      </c>
      <c r="F123" s="217" t="s">
        <v>1025</v>
      </c>
      <c r="G123" s="218" t="s">
        <v>411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1019</v>
      </c>
      <c r="AT123" s="226" t="s">
        <v>131</v>
      </c>
      <c r="AU123" s="226" t="s">
        <v>85</v>
      </c>
      <c r="AY123" s="14" t="s">
        <v>128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1019</v>
      </c>
      <c r="BM123" s="226" t="s">
        <v>1026</v>
      </c>
    </row>
    <row r="124" s="2" customFormat="1">
      <c r="A124" s="35"/>
      <c r="B124" s="36"/>
      <c r="C124" s="37"/>
      <c r="D124" s="228" t="s">
        <v>137</v>
      </c>
      <c r="E124" s="37"/>
      <c r="F124" s="229" t="s">
        <v>1025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137</v>
      </c>
      <c r="AU124" s="14" t="s">
        <v>85</v>
      </c>
    </row>
    <row r="125" s="2" customFormat="1" ht="16.5" customHeight="1">
      <c r="A125" s="35"/>
      <c r="B125" s="36"/>
      <c r="C125" s="215" t="s">
        <v>136</v>
      </c>
      <c r="D125" s="215" t="s">
        <v>131</v>
      </c>
      <c r="E125" s="216" t="s">
        <v>1027</v>
      </c>
      <c r="F125" s="217" t="s">
        <v>1028</v>
      </c>
      <c r="G125" s="218" t="s">
        <v>411</v>
      </c>
      <c r="H125" s="219">
        <v>1</v>
      </c>
      <c r="I125" s="220"/>
      <c r="J125" s="221">
        <f>ROUND(I125*H125,2)</f>
        <v>0</v>
      </c>
      <c r="K125" s="217" t="s">
        <v>135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1019</v>
      </c>
      <c r="AT125" s="226" t="s">
        <v>131</v>
      </c>
      <c r="AU125" s="226" t="s">
        <v>85</v>
      </c>
      <c r="AY125" s="14" t="s">
        <v>128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1019</v>
      </c>
      <c r="BM125" s="226" t="s">
        <v>1029</v>
      </c>
    </row>
    <row r="126" s="2" customFormat="1">
      <c r="A126" s="35"/>
      <c r="B126" s="36"/>
      <c r="C126" s="37"/>
      <c r="D126" s="228" t="s">
        <v>137</v>
      </c>
      <c r="E126" s="37"/>
      <c r="F126" s="229" t="s">
        <v>1030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137</v>
      </c>
      <c r="AU126" s="14" t="s">
        <v>85</v>
      </c>
    </row>
    <row r="127" s="2" customFormat="1" ht="16.5" customHeight="1">
      <c r="A127" s="35"/>
      <c r="B127" s="36"/>
      <c r="C127" s="215" t="s">
        <v>148</v>
      </c>
      <c r="D127" s="215" t="s">
        <v>131</v>
      </c>
      <c r="E127" s="216" t="s">
        <v>1031</v>
      </c>
      <c r="F127" s="217" t="s">
        <v>1032</v>
      </c>
      <c r="G127" s="218" t="s">
        <v>820</v>
      </c>
      <c r="H127" s="219">
        <v>10</v>
      </c>
      <c r="I127" s="220"/>
      <c r="J127" s="221">
        <f>ROUND(I127*H127,2)</f>
        <v>0</v>
      </c>
      <c r="K127" s="217" t="s">
        <v>135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1019</v>
      </c>
      <c r="AT127" s="226" t="s">
        <v>131</v>
      </c>
      <c r="AU127" s="226" t="s">
        <v>85</v>
      </c>
      <c r="AY127" s="14" t="s">
        <v>128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1019</v>
      </c>
      <c r="BM127" s="226" t="s">
        <v>1033</v>
      </c>
    </row>
    <row r="128" s="2" customFormat="1">
      <c r="A128" s="35"/>
      <c r="B128" s="36"/>
      <c r="C128" s="37"/>
      <c r="D128" s="228" t="s">
        <v>137</v>
      </c>
      <c r="E128" s="37"/>
      <c r="F128" s="229" t="s">
        <v>1032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137</v>
      </c>
      <c r="AU128" s="14" t="s">
        <v>85</v>
      </c>
    </row>
    <row r="129" s="2" customFormat="1" ht="16.5" customHeight="1">
      <c r="A129" s="35"/>
      <c r="B129" s="36"/>
      <c r="C129" s="215" t="s">
        <v>138</v>
      </c>
      <c r="D129" s="215" t="s">
        <v>131</v>
      </c>
      <c r="E129" s="216" t="s">
        <v>1034</v>
      </c>
      <c r="F129" s="217" t="s">
        <v>1035</v>
      </c>
      <c r="G129" s="218" t="s">
        <v>820</v>
      </c>
      <c r="H129" s="219">
        <v>20</v>
      </c>
      <c r="I129" s="220"/>
      <c r="J129" s="221">
        <f>ROUND(I129*H129,2)</f>
        <v>0</v>
      </c>
      <c r="K129" s="217" t="s">
        <v>135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1019</v>
      </c>
      <c r="AT129" s="226" t="s">
        <v>131</v>
      </c>
      <c r="AU129" s="226" t="s">
        <v>85</v>
      </c>
      <c r="AY129" s="14" t="s">
        <v>128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1019</v>
      </c>
      <c r="BM129" s="226" t="s">
        <v>1036</v>
      </c>
    </row>
    <row r="130" s="2" customFormat="1">
      <c r="A130" s="35"/>
      <c r="B130" s="36"/>
      <c r="C130" s="37"/>
      <c r="D130" s="228" t="s">
        <v>137</v>
      </c>
      <c r="E130" s="37"/>
      <c r="F130" s="229" t="s">
        <v>1035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137</v>
      </c>
      <c r="AU130" s="14" t="s">
        <v>85</v>
      </c>
    </row>
    <row r="131" s="2" customFormat="1" ht="16.5" customHeight="1">
      <c r="A131" s="35"/>
      <c r="B131" s="36"/>
      <c r="C131" s="215" t="s">
        <v>156</v>
      </c>
      <c r="D131" s="215" t="s">
        <v>131</v>
      </c>
      <c r="E131" s="216" t="s">
        <v>1037</v>
      </c>
      <c r="F131" s="217" t="s">
        <v>1038</v>
      </c>
      <c r="G131" s="218" t="s">
        <v>1039</v>
      </c>
      <c r="H131" s="219">
        <v>1</v>
      </c>
      <c r="I131" s="220"/>
      <c r="J131" s="221">
        <f>ROUND(I131*H131,2)</f>
        <v>0</v>
      </c>
      <c r="K131" s="217" t="s">
        <v>135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1019</v>
      </c>
      <c r="AT131" s="226" t="s">
        <v>131</v>
      </c>
      <c r="AU131" s="226" t="s">
        <v>85</v>
      </c>
      <c r="AY131" s="14" t="s">
        <v>128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1019</v>
      </c>
      <c r="BM131" s="226" t="s">
        <v>1040</v>
      </c>
    </row>
    <row r="132" s="2" customFormat="1">
      <c r="A132" s="35"/>
      <c r="B132" s="36"/>
      <c r="C132" s="37"/>
      <c r="D132" s="228" t="s">
        <v>137</v>
      </c>
      <c r="E132" s="37"/>
      <c r="F132" s="229" t="s">
        <v>1038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137</v>
      </c>
      <c r="AU132" s="14" t="s">
        <v>85</v>
      </c>
    </row>
    <row r="133" s="2" customFormat="1" ht="16.5" customHeight="1">
      <c r="A133" s="35"/>
      <c r="B133" s="36"/>
      <c r="C133" s="215" t="s">
        <v>147</v>
      </c>
      <c r="D133" s="215" t="s">
        <v>131</v>
      </c>
      <c r="E133" s="216" t="s">
        <v>1041</v>
      </c>
      <c r="F133" s="217" t="s">
        <v>1042</v>
      </c>
      <c r="G133" s="218" t="s">
        <v>1043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136</v>
      </c>
      <c r="AT133" s="226" t="s">
        <v>131</v>
      </c>
      <c r="AU133" s="226" t="s">
        <v>85</v>
      </c>
      <c r="AY133" s="14" t="s">
        <v>128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136</v>
      </c>
      <c r="BM133" s="226" t="s">
        <v>1044</v>
      </c>
    </row>
    <row r="134" s="2" customFormat="1">
      <c r="A134" s="35"/>
      <c r="B134" s="36"/>
      <c r="C134" s="37"/>
      <c r="D134" s="228" t="s">
        <v>137</v>
      </c>
      <c r="E134" s="37"/>
      <c r="F134" s="229" t="s">
        <v>1042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137</v>
      </c>
      <c r="AU134" s="14" t="s">
        <v>85</v>
      </c>
    </row>
    <row r="135" s="2" customFormat="1">
      <c r="A135" s="35"/>
      <c r="B135" s="36"/>
      <c r="C135" s="37"/>
      <c r="D135" s="228" t="s">
        <v>178</v>
      </c>
      <c r="E135" s="37"/>
      <c r="F135" s="243" t="s">
        <v>1045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178</v>
      </c>
      <c r="AU135" s="14" t="s">
        <v>85</v>
      </c>
    </row>
    <row r="136" s="2" customFormat="1" ht="16.5" customHeight="1">
      <c r="A136" s="35"/>
      <c r="B136" s="36"/>
      <c r="C136" s="215" t="s">
        <v>154</v>
      </c>
      <c r="D136" s="215" t="s">
        <v>131</v>
      </c>
      <c r="E136" s="216" t="s">
        <v>1046</v>
      </c>
      <c r="F136" s="217" t="s">
        <v>816</v>
      </c>
      <c r="G136" s="218" t="s">
        <v>1043</v>
      </c>
      <c r="H136" s="219">
        <v>1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136</v>
      </c>
      <c r="AT136" s="226" t="s">
        <v>131</v>
      </c>
      <c r="AU136" s="226" t="s">
        <v>85</v>
      </c>
      <c r="AY136" s="14" t="s">
        <v>128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136</v>
      </c>
      <c r="BM136" s="226" t="s">
        <v>1047</v>
      </c>
    </row>
    <row r="137" s="2" customFormat="1">
      <c r="A137" s="35"/>
      <c r="B137" s="36"/>
      <c r="C137" s="37"/>
      <c r="D137" s="228" t="s">
        <v>137</v>
      </c>
      <c r="E137" s="37"/>
      <c r="F137" s="229" t="s">
        <v>816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137</v>
      </c>
      <c r="AU137" s="14" t="s">
        <v>85</v>
      </c>
    </row>
    <row r="138" s="2" customFormat="1">
      <c r="A138" s="35"/>
      <c r="B138" s="36"/>
      <c r="C138" s="37"/>
      <c r="D138" s="228" t="s">
        <v>178</v>
      </c>
      <c r="E138" s="37"/>
      <c r="F138" s="243" t="s">
        <v>1048</v>
      </c>
      <c r="G138" s="37"/>
      <c r="H138" s="37"/>
      <c r="I138" s="230"/>
      <c r="J138" s="37"/>
      <c r="K138" s="37"/>
      <c r="L138" s="41"/>
      <c r="M138" s="244"/>
      <c r="N138" s="245"/>
      <c r="O138" s="246"/>
      <c r="P138" s="246"/>
      <c r="Q138" s="246"/>
      <c r="R138" s="246"/>
      <c r="S138" s="246"/>
      <c r="T138" s="247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178</v>
      </c>
      <c r="AU138" s="14" t="s">
        <v>85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H42XhDbzDdWnzrzAXZ/aZakourziVxb54EqKsAy4+uFQn1+6omX4f6KW5Y4QAdxFj+aBdtutr1hSUCy61ubFOg==" hashValue="oUyyhz/YuO7zxdgVPrKYuNLtO0zrqvt/49CQhfCJIOSGsub+aYwqWsJIBZxHGo8pCVaZtscysKzUmdz+4+XiAQ==" algorithmName="SHA-512" password="CC35"/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 User</dc:creator>
  <cp:lastModifiedBy>Kros User</cp:lastModifiedBy>
  <dcterms:created xsi:type="dcterms:W3CDTF">2024-04-30T11:35:43Z</dcterms:created>
  <dcterms:modified xsi:type="dcterms:W3CDTF">2024-04-30T11:35:55Z</dcterms:modified>
</cp:coreProperties>
</file>